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e98f49b26396bdba/Computer Engineering/"/>
    </mc:Choice>
  </mc:AlternateContent>
  <bookViews>
    <workbookView xWindow="0" yWindow="0" windowWidth="20490" windowHeight="7620" activeTab="2"/>
  </bookViews>
  <sheets>
    <sheet name="Sheet2" sheetId="2" r:id="rId1"/>
    <sheet name="Sheet1" sheetId="1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1" i="2" l="1"/>
  <c r="G51" i="2"/>
  <c r="V50" i="2"/>
  <c r="O50" i="2"/>
  <c r="N50" i="2"/>
  <c r="G50" i="2"/>
  <c r="F50" i="2"/>
  <c r="V49" i="2"/>
  <c r="U49" i="2"/>
  <c r="O49" i="2"/>
  <c r="N49" i="2"/>
  <c r="M49" i="2"/>
  <c r="G49" i="2"/>
  <c r="F49" i="2"/>
  <c r="E49" i="2"/>
  <c r="C49" i="2"/>
  <c r="V48" i="2"/>
  <c r="U48" i="2"/>
  <c r="T48" i="2"/>
  <c r="O48" i="2"/>
  <c r="N48" i="2"/>
  <c r="M48" i="2"/>
  <c r="L48" i="2"/>
  <c r="G48" i="2"/>
  <c r="F48" i="2"/>
  <c r="E48" i="2"/>
  <c r="D48" i="2"/>
  <c r="T30" i="2"/>
  <c r="S30" i="2"/>
  <c r="R30" i="2"/>
  <c r="P30" i="2"/>
  <c r="O30" i="2"/>
  <c r="N30" i="2"/>
  <c r="L30" i="2"/>
  <c r="K30" i="2"/>
  <c r="J30" i="2"/>
  <c r="H30" i="2"/>
  <c r="G30" i="2"/>
  <c r="F30" i="2"/>
  <c r="T27" i="2"/>
  <c r="S27" i="2"/>
  <c r="R27" i="2"/>
  <c r="P27" i="2"/>
  <c r="O27" i="2"/>
  <c r="N27" i="2"/>
  <c r="L27" i="2"/>
  <c r="K27" i="2"/>
  <c r="J27" i="2"/>
  <c r="H27" i="2"/>
  <c r="G27" i="2"/>
  <c r="F27" i="2"/>
  <c r="D27" i="2"/>
  <c r="C27" i="2"/>
  <c r="B27" i="2"/>
  <c r="T26" i="2"/>
  <c r="S26" i="2"/>
  <c r="R26" i="2"/>
  <c r="P26" i="2"/>
  <c r="O26" i="2"/>
  <c r="N26" i="2"/>
  <c r="L26" i="2"/>
  <c r="K26" i="2"/>
  <c r="J26" i="2"/>
  <c r="H26" i="2"/>
  <c r="G26" i="2"/>
  <c r="F26" i="2"/>
  <c r="D26" i="2"/>
  <c r="T25" i="2"/>
  <c r="S25" i="2"/>
  <c r="R25" i="2"/>
  <c r="P25" i="2"/>
  <c r="O25" i="2"/>
  <c r="N25" i="2"/>
  <c r="L25" i="2"/>
  <c r="K25" i="2"/>
  <c r="J25" i="2"/>
  <c r="H25" i="2"/>
  <c r="G25" i="2"/>
  <c r="F25" i="2"/>
  <c r="D25" i="2"/>
  <c r="C25" i="2"/>
  <c r="B25" i="2"/>
  <c r="T24" i="2"/>
  <c r="S24" i="2"/>
  <c r="R24" i="2"/>
  <c r="P24" i="2"/>
  <c r="O24" i="2"/>
  <c r="N24" i="2"/>
  <c r="L24" i="2"/>
  <c r="K24" i="2"/>
  <c r="J24" i="2"/>
  <c r="H24" i="2"/>
  <c r="G24" i="2"/>
  <c r="F24" i="2"/>
  <c r="D24" i="2"/>
  <c r="C24" i="2"/>
  <c r="B24" i="2"/>
  <c r="T23" i="2"/>
  <c r="S23" i="2"/>
  <c r="R23" i="2"/>
  <c r="P23" i="2"/>
  <c r="O23" i="2"/>
  <c r="N23" i="2"/>
  <c r="L23" i="2"/>
  <c r="K23" i="2"/>
  <c r="J23" i="2"/>
  <c r="H23" i="2"/>
  <c r="G23" i="2"/>
  <c r="F23" i="2"/>
  <c r="D23" i="2"/>
  <c r="C23" i="2"/>
  <c r="B23" i="2"/>
  <c r="T22" i="2"/>
  <c r="S22" i="2"/>
  <c r="R22" i="2"/>
  <c r="P22" i="2"/>
  <c r="O22" i="2"/>
  <c r="N22" i="2"/>
  <c r="L22" i="2"/>
  <c r="K22" i="2"/>
  <c r="J22" i="2"/>
  <c r="H22" i="2"/>
  <c r="G22" i="2"/>
  <c r="F22" i="2"/>
  <c r="D22" i="2"/>
  <c r="C22" i="2"/>
  <c r="B22" i="2"/>
  <c r="T21" i="2"/>
  <c r="S21" i="2"/>
  <c r="R21" i="2"/>
  <c r="P21" i="2"/>
  <c r="O21" i="2"/>
  <c r="N21" i="2"/>
  <c r="L21" i="2"/>
  <c r="K21" i="2"/>
  <c r="J21" i="2"/>
  <c r="H21" i="2"/>
  <c r="G21" i="2"/>
  <c r="F21" i="2"/>
  <c r="D21" i="2"/>
  <c r="C21" i="2"/>
  <c r="B21" i="2"/>
  <c r="T20" i="2"/>
  <c r="S20" i="2"/>
  <c r="R20" i="2"/>
  <c r="P20" i="2"/>
  <c r="O20" i="2"/>
  <c r="N20" i="2"/>
  <c r="L20" i="2"/>
  <c r="K20" i="2"/>
  <c r="J20" i="2"/>
  <c r="H20" i="2"/>
  <c r="G20" i="2"/>
  <c r="F20" i="2"/>
  <c r="D20" i="2"/>
  <c r="C20" i="2"/>
  <c r="B20" i="2"/>
  <c r="T19" i="2"/>
  <c r="S19" i="2"/>
  <c r="R19" i="2"/>
  <c r="P19" i="2"/>
  <c r="O19" i="2"/>
  <c r="N19" i="2"/>
  <c r="L19" i="2"/>
  <c r="K19" i="2"/>
  <c r="J19" i="2"/>
  <c r="H19" i="2"/>
  <c r="G19" i="2"/>
  <c r="F19" i="2"/>
  <c r="D19" i="2"/>
  <c r="C19" i="2"/>
  <c r="B19" i="2"/>
  <c r="T18" i="2"/>
  <c r="S18" i="2"/>
  <c r="R18" i="2"/>
  <c r="P18" i="2"/>
  <c r="O18" i="2"/>
  <c r="N18" i="2"/>
  <c r="L18" i="2"/>
  <c r="K18" i="2"/>
  <c r="J18" i="2"/>
  <c r="H18" i="2"/>
  <c r="G18" i="2"/>
  <c r="F18" i="2"/>
  <c r="D18" i="2"/>
  <c r="C18" i="2"/>
  <c r="B18" i="2"/>
  <c r="T17" i="2"/>
  <c r="S17" i="2"/>
  <c r="R17" i="2"/>
  <c r="P17" i="2"/>
  <c r="O17" i="2"/>
  <c r="N17" i="2"/>
  <c r="L17" i="2"/>
  <c r="K17" i="2"/>
  <c r="J17" i="2"/>
  <c r="H17" i="2"/>
  <c r="G17" i="2"/>
  <c r="F17" i="2"/>
  <c r="D17" i="2"/>
  <c r="C17" i="2"/>
  <c r="B17" i="2"/>
  <c r="T16" i="2"/>
  <c r="S16" i="2"/>
  <c r="R16" i="2"/>
  <c r="P16" i="2"/>
  <c r="O16" i="2"/>
  <c r="N16" i="2"/>
  <c r="L16" i="2"/>
  <c r="K16" i="2"/>
  <c r="J16" i="2"/>
  <c r="H16" i="2"/>
  <c r="G16" i="2"/>
  <c r="F16" i="2"/>
  <c r="D16" i="2"/>
  <c r="C16" i="2"/>
  <c r="B16" i="2"/>
  <c r="T15" i="2"/>
  <c r="S15" i="2"/>
  <c r="R15" i="2"/>
  <c r="P15" i="2"/>
  <c r="O15" i="2"/>
  <c r="N15" i="2"/>
  <c r="L15" i="2"/>
  <c r="K15" i="2"/>
  <c r="J15" i="2"/>
  <c r="H15" i="2"/>
  <c r="G15" i="2"/>
  <c r="F15" i="2"/>
  <c r="D15" i="2"/>
  <c r="C15" i="2"/>
  <c r="B15" i="2"/>
  <c r="T14" i="2"/>
  <c r="S14" i="2"/>
  <c r="R14" i="2"/>
  <c r="P14" i="2"/>
  <c r="O14" i="2"/>
  <c r="N14" i="2"/>
  <c r="L14" i="2"/>
  <c r="K14" i="2"/>
  <c r="J14" i="2"/>
  <c r="H14" i="2"/>
  <c r="G14" i="2"/>
  <c r="F14" i="2"/>
  <c r="D14" i="2"/>
  <c r="C14" i="2"/>
  <c r="B14" i="2"/>
  <c r="T13" i="2"/>
  <c r="S13" i="2"/>
  <c r="R13" i="2"/>
  <c r="P13" i="2"/>
  <c r="O13" i="2"/>
  <c r="N13" i="2"/>
  <c r="L13" i="2"/>
  <c r="K13" i="2"/>
  <c r="J13" i="2"/>
  <c r="H13" i="2"/>
  <c r="G13" i="2"/>
  <c r="F13" i="2"/>
  <c r="D13" i="2"/>
  <c r="C13" i="2"/>
  <c r="B13" i="2"/>
  <c r="T12" i="2"/>
  <c r="S12" i="2"/>
  <c r="R12" i="2"/>
  <c r="P12" i="2"/>
  <c r="O12" i="2"/>
  <c r="N12" i="2"/>
  <c r="L12" i="2"/>
  <c r="K12" i="2"/>
  <c r="J12" i="2"/>
  <c r="H12" i="2"/>
  <c r="G12" i="2"/>
  <c r="F12" i="2"/>
  <c r="D12" i="2"/>
  <c r="C12" i="2"/>
  <c r="B12" i="2"/>
  <c r="T11" i="2"/>
  <c r="S11" i="2"/>
  <c r="R11" i="2"/>
  <c r="P11" i="2"/>
  <c r="O11" i="2"/>
  <c r="N11" i="2"/>
  <c r="L11" i="2"/>
  <c r="K11" i="2"/>
  <c r="J11" i="2"/>
  <c r="H11" i="2"/>
  <c r="G11" i="2"/>
  <c r="F11" i="2"/>
  <c r="D11" i="2"/>
  <c r="C11" i="2"/>
  <c r="B11" i="2"/>
  <c r="T10" i="2"/>
  <c r="S10" i="2"/>
  <c r="R10" i="2"/>
  <c r="P10" i="2"/>
  <c r="O10" i="2"/>
  <c r="N10" i="2"/>
  <c r="L10" i="2"/>
  <c r="K10" i="2"/>
  <c r="J10" i="2"/>
  <c r="H10" i="2"/>
  <c r="G10" i="2"/>
  <c r="F10" i="2"/>
  <c r="D10" i="2"/>
  <c r="C10" i="2"/>
  <c r="B10" i="2"/>
  <c r="T9" i="2"/>
  <c r="S9" i="2"/>
  <c r="R9" i="2"/>
  <c r="P9" i="2"/>
  <c r="O9" i="2"/>
  <c r="N9" i="2"/>
  <c r="L9" i="2"/>
  <c r="K9" i="2"/>
  <c r="J9" i="2"/>
  <c r="H9" i="2"/>
  <c r="G9" i="2"/>
  <c r="F9" i="2"/>
  <c r="D9" i="2"/>
  <c r="C9" i="2"/>
  <c r="B9" i="2"/>
  <c r="T8" i="2"/>
  <c r="S8" i="2"/>
  <c r="R8" i="2"/>
  <c r="P8" i="2"/>
  <c r="O8" i="2"/>
  <c r="N8" i="2"/>
  <c r="L8" i="2"/>
  <c r="K8" i="2"/>
  <c r="J8" i="2"/>
  <c r="H8" i="2"/>
  <c r="G8" i="2"/>
  <c r="F8" i="2"/>
  <c r="D8" i="2"/>
  <c r="C8" i="2"/>
  <c r="B8" i="2"/>
  <c r="T7" i="2"/>
  <c r="S7" i="2"/>
  <c r="R7" i="2"/>
  <c r="P7" i="2"/>
  <c r="O7" i="2"/>
  <c r="N7" i="2"/>
  <c r="L7" i="2"/>
  <c r="K7" i="2"/>
  <c r="J7" i="2"/>
  <c r="H7" i="2"/>
  <c r="G7" i="2"/>
  <c r="F7" i="2"/>
  <c r="D7" i="2"/>
  <c r="C7" i="2"/>
  <c r="B7" i="2"/>
  <c r="T6" i="2"/>
  <c r="S6" i="2"/>
  <c r="R6" i="2"/>
  <c r="P6" i="2"/>
  <c r="O6" i="2"/>
  <c r="N6" i="2"/>
  <c r="L6" i="2"/>
  <c r="K6" i="2"/>
  <c r="J6" i="2"/>
  <c r="H6" i="2"/>
  <c r="G6" i="2"/>
  <c r="F6" i="2"/>
  <c r="D6" i="2"/>
  <c r="C6" i="2"/>
  <c r="B6" i="2"/>
  <c r="T5" i="2"/>
  <c r="S5" i="2"/>
  <c r="R5" i="2"/>
  <c r="R31" i="2" s="1"/>
  <c r="B41" i="2" s="1"/>
  <c r="P5" i="2"/>
  <c r="O5" i="2"/>
  <c r="N5" i="2"/>
  <c r="L5" i="2"/>
  <c r="K5" i="2"/>
  <c r="J5" i="2"/>
  <c r="H5" i="2"/>
  <c r="G5" i="2"/>
  <c r="G31" i="2" s="1"/>
  <c r="C38" i="2" s="1"/>
  <c r="F5" i="2"/>
  <c r="D5" i="2"/>
  <c r="C5" i="2"/>
  <c r="B5" i="2"/>
  <c r="T4" i="2"/>
  <c r="T31" i="2" s="1"/>
  <c r="D41" i="2" s="1"/>
  <c r="S4" i="2"/>
  <c r="S31" i="2" s="1"/>
  <c r="C41" i="2" s="1"/>
  <c r="R4" i="2"/>
  <c r="R32" i="2" s="1"/>
  <c r="P4" i="2"/>
  <c r="P33" i="2" s="1"/>
  <c r="O4" i="2"/>
  <c r="O32" i="2" s="1"/>
  <c r="N4" i="2"/>
  <c r="N31" i="2" s="1"/>
  <c r="B40" i="2" s="1"/>
  <c r="L4" i="2"/>
  <c r="L31" i="2" s="1"/>
  <c r="D39" i="2" s="1"/>
  <c r="K4" i="2"/>
  <c r="K31" i="2" s="1"/>
  <c r="C39" i="2" s="1"/>
  <c r="J4" i="2"/>
  <c r="J31" i="2" s="1"/>
  <c r="B39" i="2" s="1"/>
  <c r="H4" i="2"/>
  <c r="H31" i="2" s="1"/>
  <c r="D38" i="2" s="1"/>
  <c r="G4" i="2"/>
  <c r="G32" i="2" s="1"/>
  <c r="F4" i="2"/>
  <c r="F33" i="2" s="1"/>
  <c r="D4" i="2"/>
  <c r="D32" i="2" s="1"/>
  <c r="C4" i="2"/>
  <c r="C31" i="2" s="1"/>
  <c r="C37" i="2" s="1"/>
  <c r="B4" i="2"/>
  <c r="B31" i="2" s="1"/>
  <c r="B37" i="2" s="1"/>
  <c r="C42" i="2" l="1"/>
  <c r="D31" i="2"/>
  <c r="D37" i="2" s="1"/>
  <c r="O31" i="2"/>
  <c r="C40" i="2" s="1"/>
  <c r="F32" i="2"/>
  <c r="P32" i="2"/>
  <c r="G33" i="2"/>
  <c r="R33" i="2"/>
  <c r="F31" i="2"/>
  <c r="B38" i="2" s="1"/>
  <c r="B42" i="2" s="1"/>
  <c r="P31" i="2"/>
  <c r="D40" i="2" s="1"/>
  <c r="H33" i="2"/>
  <c r="S33" i="2"/>
  <c r="H32" i="2"/>
  <c r="S32" i="2"/>
  <c r="J33" i="2"/>
  <c r="T33" i="2"/>
  <c r="J32" i="2"/>
  <c r="T32" i="2"/>
  <c r="K33" i="2"/>
  <c r="K32" i="2"/>
  <c r="B33" i="2"/>
  <c r="L33" i="2"/>
  <c r="B32" i="2"/>
  <c r="L32" i="2"/>
  <c r="C33" i="2"/>
  <c r="N33" i="2"/>
  <c r="C32" i="2"/>
  <c r="N32" i="2"/>
  <c r="D33" i="2"/>
  <c r="O33" i="2"/>
  <c r="C42" i="1"/>
  <c r="D42" i="1"/>
  <c r="B42" i="1"/>
  <c r="M49" i="1"/>
  <c r="N49" i="1"/>
  <c r="O49" i="1"/>
  <c r="W51" i="1"/>
  <c r="W50" i="1"/>
  <c r="V50" i="1"/>
  <c r="W49" i="1"/>
  <c r="V49" i="1"/>
  <c r="U49" i="1"/>
  <c r="W48" i="1"/>
  <c r="V48" i="1"/>
  <c r="U48" i="1"/>
  <c r="T48" i="1"/>
  <c r="O51" i="1"/>
  <c r="O50" i="1"/>
  <c r="N50" i="1"/>
  <c r="O48" i="1"/>
  <c r="N48" i="1"/>
  <c r="M48" i="1"/>
  <c r="L48" i="1"/>
  <c r="G51" i="1"/>
  <c r="G50" i="1"/>
  <c r="G49" i="1"/>
  <c r="G48" i="1"/>
  <c r="F50" i="1"/>
  <c r="F49" i="1"/>
  <c r="F48" i="1"/>
  <c r="E49" i="1"/>
  <c r="E48" i="1"/>
  <c r="D48" i="1"/>
  <c r="C49" i="1"/>
  <c r="R30" i="1"/>
  <c r="S30" i="1"/>
  <c r="T30" i="1"/>
  <c r="N30" i="1"/>
  <c r="O30" i="1"/>
  <c r="P30" i="1"/>
  <c r="J30" i="1"/>
  <c r="K30" i="1"/>
  <c r="L30" i="1"/>
  <c r="F30" i="1"/>
  <c r="G30" i="1"/>
  <c r="H30" i="1"/>
  <c r="J5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L4" i="1"/>
  <c r="K4" i="1"/>
  <c r="J4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D26" i="1"/>
  <c r="B27" i="1"/>
  <c r="C27" i="1"/>
  <c r="D27" i="1"/>
  <c r="D4" i="1"/>
  <c r="C4" i="1"/>
  <c r="B4" i="1"/>
  <c r="D42" i="2" l="1"/>
  <c r="D33" i="1"/>
  <c r="C33" i="1"/>
  <c r="B31" i="1"/>
  <c r="B37" i="1" s="1"/>
  <c r="C31" i="1"/>
  <c r="C37" i="1" s="1"/>
  <c r="B33" i="1"/>
  <c r="D32" i="1"/>
  <c r="F32" i="1"/>
  <c r="J32" i="1"/>
  <c r="O33" i="1"/>
  <c r="S31" i="1"/>
  <c r="C41" i="1" s="1"/>
  <c r="C32" i="1"/>
  <c r="B32" i="1"/>
  <c r="D31" i="1"/>
  <c r="D37" i="1" s="1"/>
  <c r="G33" i="1"/>
  <c r="K33" i="1"/>
  <c r="P31" i="1"/>
  <c r="D40" i="1" s="1"/>
  <c r="T31" i="1"/>
  <c r="D41" i="1" s="1"/>
  <c r="H31" i="1"/>
  <c r="D38" i="1" s="1"/>
  <c r="L31" i="1"/>
  <c r="D39" i="1" s="1"/>
  <c r="G31" i="1"/>
  <c r="C38" i="1" s="1"/>
  <c r="K31" i="1"/>
  <c r="C39" i="1" s="1"/>
  <c r="N32" i="1"/>
  <c r="O31" i="1"/>
  <c r="C40" i="1" s="1"/>
  <c r="R33" i="1"/>
  <c r="T33" i="1"/>
  <c r="R31" i="1"/>
  <c r="B41" i="1" s="1"/>
  <c r="G32" i="1"/>
  <c r="K32" i="1"/>
  <c r="O32" i="1"/>
  <c r="R32" i="1"/>
  <c r="H32" i="1"/>
  <c r="L32" i="1"/>
  <c r="P32" i="1"/>
  <c r="S32" i="1"/>
  <c r="F33" i="1"/>
  <c r="N33" i="1"/>
  <c r="T32" i="1"/>
  <c r="L33" i="1"/>
  <c r="F31" i="1"/>
  <c r="B38" i="1" s="1"/>
  <c r="H33" i="1"/>
  <c r="N31" i="1"/>
  <c r="B40" i="1" s="1"/>
  <c r="P33" i="1"/>
  <c r="S33" i="1"/>
  <c r="J31" i="1"/>
  <c r="B39" i="1" s="1"/>
  <c r="J33" i="1"/>
</calcChain>
</file>

<file path=xl/sharedStrings.xml><?xml version="1.0" encoding="utf-8"?>
<sst xmlns="http://schemas.openxmlformats.org/spreadsheetml/2006/main" count="423" uniqueCount="83">
  <si>
    <t>Brown</t>
  </si>
  <si>
    <t>Yellow</t>
  </si>
  <si>
    <t>Red</t>
  </si>
  <si>
    <t>Orange</t>
  </si>
  <si>
    <t>Green</t>
  </si>
  <si>
    <t>R0003 G0144 B0019</t>
  </si>
  <si>
    <t>R0003 G0144 B0018</t>
  </si>
  <si>
    <t>R0003 G0160 B0018</t>
  </si>
  <si>
    <t>R0003 G0160 B0019</t>
  </si>
  <si>
    <t>R0003 G0144 B0017</t>
  </si>
  <si>
    <t>R0003 G0144 B0016</t>
  </si>
  <si>
    <t>R0003 G0160 B0001</t>
  </si>
  <si>
    <t>R0003 G0128 B0016</t>
  </si>
  <si>
    <t>R0000 G0058 B0001</t>
  </si>
  <si>
    <t>R</t>
  </si>
  <si>
    <t>B</t>
  </si>
  <si>
    <t>G</t>
  </si>
  <si>
    <t>R0016 G0224 B0112</t>
  </si>
  <si>
    <t>R0016 G0208 B0111</t>
  </si>
  <si>
    <t>R0016 G0240 B0113</t>
  </si>
  <si>
    <t>R0016 G0224 B0111</t>
  </si>
  <si>
    <t>R0016 G0208 B0112</t>
  </si>
  <si>
    <t>R0016 G0224 B0113</t>
  </si>
  <si>
    <t>R0016 G0240 B0112</t>
  </si>
  <si>
    <t>R0016 G0016 B0224</t>
  </si>
  <si>
    <t>R0010 G0162 B0000</t>
  </si>
  <si>
    <t>R0000 G0162 B0000</t>
  </si>
  <si>
    <t>R0010 G0016 B0161</t>
  </si>
  <si>
    <t>R0010 G0010 B0000</t>
  </si>
  <si>
    <t>R0010 G0032 B0012</t>
  </si>
  <si>
    <t>R0010 G0000 B0011</t>
  </si>
  <si>
    <t>R0010 G0032 B0011</t>
  </si>
  <si>
    <t>R0010 G0016 B0012</t>
  </si>
  <si>
    <t>R0010 G0016 B0011</t>
  </si>
  <si>
    <t>R0010 G0000 B0010</t>
  </si>
  <si>
    <t>R0018 G0048 B0031</t>
  </si>
  <si>
    <t>R0018 G0048 B0002</t>
  </si>
  <si>
    <t>R0018 G0048 B0032</t>
  </si>
  <si>
    <t>R0018 G0064 B0031</t>
  </si>
  <si>
    <t>R0018 G0064 B0032</t>
  </si>
  <si>
    <t>R0018 G0018 B0064</t>
  </si>
  <si>
    <t>R0003 G0208 B0081</t>
  </si>
  <si>
    <t>R0003 G0208 B0082</t>
  </si>
  <si>
    <t>R0003 G0224 B0081</t>
  </si>
  <si>
    <t>R0003 G0003 B0192</t>
  </si>
  <si>
    <t>R0003 G0208 B0005</t>
  </si>
  <si>
    <t>R0003 G0208 B0080</t>
  </si>
  <si>
    <t>Average</t>
  </si>
  <si>
    <t>Std Deviation</t>
  </si>
  <si>
    <t>Range</t>
  </si>
  <si>
    <t>Colour</t>
  </si>
  <si>
    <t>R Average</t>
  </si>
  <si>
    <t>G Average</t>
  </si>
  <si>
    <t>B Average</t>
  </si>
  <si>
    <t>BR</t>
  </si>
  <si>
    <t>YR</t>
  </si>
  <si>
    <t>RR</t>
  </si>
  <si>
    <t>OR</t>
  </si>
  <si>
    <t>GR</t>
  </si>
  <si>
    <t>BG</t>
  </si>
  <si>
    <t>YG</t>
  </si>
  <si>
    <t>RG</t>
  </si>
  <si>
    <t>OG</t>
  </si>
  <si>
    <t>GG</t>
  </si>
  <si>
    <t>BB</t>
  </si>
  <si>
    <t>YB</t>
  </si>
  <si>
    <t>RB</t>
  </si>
  <si>
    <t>GB</t>
  </si>
  <si>
    <t>OB</t>
  </si>
  <si>
    <t>&lt;10</t>
  </si>
  <si>
    <t>&lt;20</t>
  </si>
  <si>
    <t>Note: G is probably best selection criterion to discriminate colour.</t>
  </si>
  <si>
    <t>Note: R sucks.</t>
  </si>
  <si>
    <t>Note: B is so-so.</t>
  </si>
  <si>
    <t>RGB Sensor Internal Consistency Analysis</t>
  </si>
  <si>
    <t>R-G-B Difference Matrices</t>
  </si>
  <si>
    <t>SY, RG, NS</t>
  </si>
  <si>
    <t>Degree allocated per cup = 180 / 5 = 36</t>
  </si>
  <si>
    <t>n</t>
  </si>
  <si>
    <t>Magnitude of rotation = Abs(delta(n)) * 36</t>
  </si>
  <si>
    <t>delta(n) &gt; 0, CW</t>
  </si>
  <si>
    <t>Direction:</t>
  </si>
  <si>
    <t xml:space="preserve"> delta(n) &lt; 0, CCW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</si>
</sst>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8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7" borderId="0" xfId="0" applyFont="1" applyFill="1" applyBorder="1"/>
    <xf numFmtId="0" fontId="1" fillId="4" borderId="0" xfId="0" applyFont="1" applyFill="1" applyBorder="1"/>
    <xf numFmtId="0" fontId="1" fillId="6" borderId="0" xfId="0" applyFont="1" applyFill="1" applyBorder="1"/>
    <xf numFmtId="0" fontId="1" fillId="8" borderId="0" xfId="0" applyFont="1" applyFill="1" applyBorder="1"/>
    <xf numFmtId="0" fontId="1" fillId="5" borderId="0" xfId="0" applyFont="1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2" borderId="1" xfId="0" applyFont="1" applyFill="1" applyBorder="1"/>
    <xf numFmtId="0" fontId="0" fillId="6" borderId="2" xfId="0" applyFill="1" applyBorder="1"/>
    <xf numFmtId="0" fontId="0" fillId="4" borderId="2" xfId="0" applyFill="1" applyBorder="1"/>
    <xf numFmtId="0" fontId="0" fillId="2" borderId="4" xfId="0" applyFill="1" applyBorder="1"/>
    <xf numFmtId="0" fontId="0" fillId="2" borderId="0" xfId="0" applyFont="1" applyFill="1" applyBorder="1"/>
    <xf numFmtId="0" fontId="0" fillId="2" borderId="0" xfId="0" applyFill="1" applyBorder="1"/>
    <xf numFmtId="0" fontId="0" fillId="4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ont="1" applyFill="1" applyBorder="1"/>
    <xf numFmtId="0" fontId="0" fillId="6" borderId="0" xfId="0" applyFill="1" applyBorder="1"/>
    <xf numFmtId="0" fontId="0" fillId="6" borderId="3" xfId="0" applyFill="1" applyBorder="1"/>
    <xf numFmtId="0" fontId="0" fillId="4" borderId="5" xfId="0" applyFill="1" applyBorder="1"/>
    <xf numFmtId="0" fontId="0" fillId="6" borderId="5" xfId="0" applyFill="1" applyBorder="1"/>
    <xf numFmtId="0" fontId="2" fillId="0" borderId="0" xfId="0" applyFont="1"/>
    <xf numFmtId="0" fontId="3" fillId="0" borderId="0" xfId="0" applyFont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31" workbookViewId="0">
      <selection activeCell="A37" sqref="A37:A41"/>
    </sheetView>
  </sheetViews>
  <sheetFormatPr defaultRowHeight="15" x14ac:dyDescent="0.25"/>
  <sheetData>
    <row r="1" spans="1:20" ht="18.75" x14ac:dyDescent="0.3">
      <c r="A1" s="8" t="s">
        <v>76</v>
      </c>
      <c r="H1" s="63" t="s">
        <v>74</v>
      </c>
      <c r="I1" s="63"/>
      <c r="J1" s="63"/>
    </row>
    <row r="3" spans="1:20" x14ac:dyDescent="0.25">
      <c r="A3" s="2" t="s">
        <v>0</v>
      </c>
      <c r="B3" s="2" t="s">
        <v>14</v>
      </c>
      <c r="C3" s="2" t="s">
        <v>16</v>
      </c>
      <c r="D3" s="2" t="s">
        <v>15</v>
      </c>
      <c r="E3" s="3" t="s">
        <v>1</v>
      </c>
      <c r="F3" s="3" t="s">
        <v>14</v>
      </c>
      <c r="G3" s="3" t="s">
        <v>16</v>
      </c>
      <c r="H3" s="3" t="s">
        <v>15</v>
      </c>
      <c r="I3" s="5" t="s">
        <v>2</v>
      </c>
      <c r="J3" s="5" t="s">
        <v>14</v>
      </c>
      <c r="K3" s="5" t="s">
        <v>16</v>
      </c>
      <c r="L3" s="5" t="s">
        <v>15</v>
      </c>
      <c r="M3" s="6" t="s">
        <v>3</v>
      </c>
      <c r="N3" s="6" t="s">
        <v>14</v>
      </c>
      <c r="O3" s="6" t="s">
        <v>16</v>
      </c>
      <c r="P3" s="6" t="s">
        <v>15</v>
      </c>
      <c r="Q3" s="4" t="s">
        <v>4</v>
      </c>
      <c r="R3" s="4" t="s">
        <v>14</v>
      </c>
      <c r="S3" s="4" t="s">
        <v>16</v>
      </c>
      <c r="T3" s="4" t="s">
        <v>15</v>
      </c>
    </row>
    <row r="4" spans="1:20" x14ac:dyDescent="0.25">
      <c r="A4" t="s">
        <v>5</v>
      </c>
      <c r="B4">
        <f>MID(A4,2,4) *1</f>
        <v>3</v>
      </c>
      <c r="C4">
        <f>MID(A4, 8, 4) *1</f>
        <v>144</v>
      </c>
      <c r="D4">
        <f>RIGHT(A4, 4) *1</f>
        <v>19</v>
      </c>
      <c r="E4" t="s">
        <v>17</v>
      </c>
      <c r="F4">
        <f>MID(E4,2,4) *1</f>
        <v>16</v>
      </c>
      <c r="G4">
        <f>MID(E4, 8, 4) *1</f>
        <v>224</v>
      </c>
      <c r="H4">
        <f>RIGHT(E4, 4) *1</f>
        <v>112</v>
      </c>
      <c r="I4" t="s">
        <v>25</v>
      </c>
      <c r="J4">
        <f>MID(I4,2,4) *1</f>
        <v>10</v>
      </c>
      <c r="K4">
        <f>MID(I4, 8, 4) *1</f>
        <v>162</v>
      </c>
      <c r="L4">
        <f>RIGHT(I4, 4) *1</f>
        <v>0</v>
      </c>
      <c r="M4" t="s">
        <v>35</v>
      </c>
      <c r="N4">
        <f>MID(M4,2,4) *1</f>
        <v>18</v>
      </c>
      <c r="O4">
        <f>MID(M4, 8, 4) *1</f>
        <v>48</v>
      </c>
      <c r="P4">
        <f>RIGHT(M4, 4) *1</f>
        <v>31</v>
      </c>
      <c r="Q4" t="s">
        <v>41</v>
      </c>
      <c r="R4">
        <f>MID(Q4,2,4) *1</f>
        <v>3</v>
      </c>
      <c r="S4">
        <f>MID(Q4, 8, 4) *1</f>
        <v>208</v>
      </c>
      <c r="T4">
        <f>RIGHT(Q4, 4) *1</f>
        <v>81</v>
      </c>
    </row>
    <row r="5" spans="1:20" x14ac:dyDescent="0.25">
      <c r="A5" t="s">
        <v>6</v>
      </c>
      <c r="B5">
        <f t="shared" ref="B5:B27" si="0">MID(A5,2,4) *1</f>
        <v>3</v>
      </c>
      <c r="C5">
        <f t="shared" ref="C5:C27" si="1">MID(A5, 8, 4) *1</f>
        <v>144</v>
      </c>
      <c r="D5">
        <f t="shared" ref="D5:D27" si="2">RIGHT(A5, 4) *1</f>
        <v>18</v>
      </c>
      <c r="E5" t="s">
        <v>17</v>
      </c>
      <c r="F5">
        <f t="shared" ref="F5:F27" si="3">MID(E5,2,4) *1</f>
        <v>16</v>
      </c>
      <c r="G5">
        <f t="shared" ref="G5:G27" si="4">MID(E5, 8, 4) *1</f>
        <v>224</v>
      </c>
      <c r="H5">
        <f t="shared" ref="H5:H27" si="5">RIGHT(E5, 4) *1</f>
        <v>112</v>
      </c>
      <c r="I5" t="s">
        <v>26</v>
      </c>
      <c r="J5">
        <f t="shared" ref="J5:J27" si="6">MID(I5,2,4) *1</f>
        <v>0</v>
      </c>
      <c r="K5">
        <f t="shared" ref="K5:K27" si="7">MID(I5, 8, 4) *1</f>
        <v>162</v>
      </c>
      <c r="L5">
        <f t="shared" ref="L5:L27" si="8">RIGHT(I5, 4) *1</f>
        <v>0</v>
      </c>
      <c r="M5" t="s">
        <v>36</v>
      </c>
      <c r="N5">
        <f t="shared" ref="N5:N27" si="9">MID(M5,2,4) *1</f>
        <v>18</v>
      </c>
      <c r="O5">
        <f t="shared" ref="O5:O27" si="10">MID(M5, 8, 4) *1</f>
        <v>48</v>
      </c>
      <c r="P5">
        <f t="shared" ref="P5:P27" si="11">RIGHT(M5, 4) *1</f>
        <v>2</v>
      </c>
      <c r="Q5" t="s">
        <v>41</v>
      </c>
      <c r="R5">
        <f t="shared" ref="R5:R27" si="12">MID(Q5,2,4) *1</f>
        <v>3</v>
      </c>
      <c r="S5">
        <f t="shared" ref="S5:S27" si="13">MID(Q5, 8, 4) *1</f>
        <v>208</v>
      </c>
      <c r="T5">
        <f t="shared" ref="T5:T27" si="14">RIGHT(Q5, 4) *1</f>
        <v>81</v>
      </c>
    </row>
    <row r="6" spans="1:20" x14ac:dyDescent="0.25">
      <c r="A6" t="s">
        <v>5</v>
      </c>
      <c r="B6">
        <f t="shared" si="0"/>
        <v>3</v>
      </c>
      <c r="C6">
        <f t="shared" si="1"/>
        <v>144</v>
      </c>
      <c r="D6">
        <f t="shared" si="2"/>
        <v>19</v>
      </c>
      <c r="E6" t="s">
        <v>18</v>
      </c>
      <c r="F6">
        <f t="shared" si="3"/>
        <v>16</v>
      </c>
      <c r="G6">
        <f t="shared" si="4"/>
        <v>208</v>
      </c>
      <c r="H6">
        <f t="shared" si="5"/>
        <v>111</v>
      </c>
      <c r="I6" t="s">
        <v>27</v>
      </c>
      <c r="J6">
        <f t="shared" si="6"/>
        <v>10</v>
      </c>
      <c r="K6">
        <f t="shared" si="7"/>
        <v>16</v>
      </c>
      <c r="L6">
        <f t="shared" si="8"/>
        <v>161</v>
      </c>
      <c r="M6" t="s">
        <v>35</v>
      </c>
      <c r="N6">
        <f t="shared" si="9"/>
        <v>18</v>
      </c>
      <c r="O6">
        <f t="shared" si="10"/>
        <v>48</v>
      </c>
      <c r="P6">
        <f t="shared" si="11"/>
        <v>31</v>
      </c>
      <c r="Q6" t="s">
        <v>41</v>
      </c>
      <c r="R6">
        <f t="shared" si="12"/>
        <v>3</v>
      </c>
      <c r="S6">
        <f t="shared" si="13"/>
        <v>208</v>
      </c>
      <c r="T6">
        <f t="shared" si="14"/>
        <v>81</v>
      </c>
    </row>
    <row r="7" spans="1:20" x14ac:dyDescent="0.25">
      <c r="A7" t="s">
        <v>6</v>
      </c>
      <c r="B7">
        <f t="shared" si="0"/>
        <v>3</v>
      </c>
      <c r="C7">
        <f t="shared" si="1"/>
        <v>144</v>
      </c>
      <c r="D7">
        <f t="shared" si="2"/>
        <v>18</v>
      </c>
      <c r="E7" t="s">
        <v>17</v>
      </c>
      <c r="F7">
        <f t="shared" si="3"/>
        <v>16</v>
      </c>
      <c r="G7">
        <f t="shared" si="4"/>
        <v>224</v>
      </c>
      <c r="H7">
        <f t="shared" si="5"/>
        <v>112</v>
      </c>
      <c r="I7" t="s">
        <v>28</v>
      </c>
      <c r="J7">
        <f t="shared" si="6"/>
        <v>10</v>
      </c>
      <c r="K7">
        <f t="shared" si="7"/>
        <v>10</v>
      </c>
      <c r="L7">
        <f t="shared" si="8"/>
        <v>0</v>
      </c>
      <c r="M7" t="s">
        <v>37</v>
      </c>
      <c r="N7">
        <f t="shared" si="9"/>
        <v>18</v>
      </c>
      <c r="O7">
        <f t="shared" si="10"/>
        <v>48</v>
      </c>
      <c r="P7">
        <f t="shared" si="11"/>
        <v>32</v>
      </c>
      <c r="Q7" t="s">
        <v>41</v>
      </c>
      <c r="R7">
        <f t="shared" si="12"/>
        <v>3</v>
      </c>
      <c r="S7">
        <f t="shared" si="13"/>
        <v>208</v>
      </c>
      <c r="T7">
        <f t="shared" si="14"/>
        <v>81</v>
      </c>
    </row>
    <row r="8" spans="1:20" x14ac:dyDescent="0.25">
      <c r="A8" t="s">
        <v>7</v>
      </c>
      <c r="B8">
        <f t="shared" si="0"/>
        <v>3</v>
      </c>
      <c r="C8">
        <f t="shared" si="1"/>
        <v>160</v>
      </c>
      <c r="D8">
        <f t="shared" si="2"/>
        <v>18</v>
      </c>
      <c r="E8" t="s">
        <v>19</v>
      </c>
      <c r="F8">
        <f t="shared" si="3"/>
        <v>16</v>
      </c>
      <c r="G8">
        <f t="shared" si="4"/>
        <v>240</v>
      </c>
      <c r="H8">
        <f t="shared" si="5"/>
        <v>113</v>
      </c>
      <c r="I8" t="s">
        <v>29</v>
      </c>
      <c r="J8">
        <f t="shared" si="6"/>
        <v>10</v>
      </c>
      <c r="K8">
        <f t="shared" si="7"/>
        <v>32</v>
      </c>
      <c r="L8">
        <f t="shared" si="8"/>
        <v>12</v>
      </c>
      <c r="M8" t="s">
        <v>38</v>
      </c>
      <c r="N8">
        <f t="shared" si="9"/>
        <v>18</v>
      </c>
      <c r="O8">
        <f t="shared" si="10"/>
        <v>64</v>
      </c>
      <c r="P8">
        <f t="shared" si="11"/>
        <v>31</v>
      </c>
      <c r="Q8" t="s">
        <v>41</v>
      </c>
      <c r="R8">
        <f t="shared" si="12"/>
        <v>3</v>
      </c>
      <c r="S8">
        <f t="shared" si="13"/>
        <v>208</v>
      </c>
      <c r="T8">
        <f t="shared" si="14"/>
        <v>81</v>
      </c>
    </row>
    <row r="9" spans="1:20" x14ac:dyDescent="0.25">
      <c r="A9" t="s">
        <v>5</v>
      </c>
      <c r="B9">
        <f t="shared" si="0"/>
        <v>3</v>
      </c>
      <c r="C9">
        <f t="shared" si="1"/>
        <v>144</v>
      </c>
      <c r="D9">
        <f t="shared" si="2"/>
        <v>19</v>
      </c>
      <c r="E9" t="s">
        <v>20</v>
      </c>
      <c r="F9">
        <f t="shared" si="3"/>
        <v>16</v>
      </c>
      <c r="G9">
        <f t="shared" si="4"/>
        <v>224</v>
      </c>
      <c r="H9">
        <f t="shared" si="5"/>
        <v>111</v>
      </c>
      <c r="I9" t="s">
        <v>30</v>
      </c>
      <c r="J9">
        <f t="shared" si="6"/>
        <v>10</v>
      </c>
      <c r="K9">
        <f t="shared" si="7"/>
        <v>0</v>
      </c>
      <c r="L9">
        <f t="shared" si="8"/>
        <v>11</v>
      </c>
      <c r="M9" t="s">
        <v>37</v>
      </c>
      <c r="N9">
        <f t="shared" si="9"/>
        <v>18</v>
      </c>
      <c r="O9">
        <f t="shared" si="10"/>
        <v>48</v>
      </c>
      <c r="P9">
        <f t="shared" si="11"/>
        <v>32</v>
      </c>
      <c r="Q9" t="s">
        <v>41</v>
      </c>
      <c r="R9">
        <f t="shared" si="12"/>
        <v>3</v>
      </c>
      <c r="S9">
        <f t="shared" si="13"/>
        <v>208</v>
      </c>
      <c r="T9">
        <f t="shared" si="14"/>
        <v>81</v>
      </c>
    </row>
    <row r="10" spans="1:20" x14ac:dyDescent="0.25">
      <c r="A10" t="s">
        <v>5</v>
      </c>
      <c r="B10">
        <f t="shared" si="0"/>
        <v>3</v>
      </c>
      <c r="C10">
        <f t="shared" si="1"/>
        <v>144</v>
      </c>
      <c r="D10">
        <f t="shared" si="2"/>
        <v>19</v>
      </c>
      <c r="E10" t="s">
        <v>20</v>
      </c>
      <c r="F10">
        <f t="shared" si="3"/>
        <v>16</v>
      </c>
      <c r="G10">
        <f t="shared" si="4"/>
        <v>224</v>
      </c>
      <c r="H10">
        <f t="shared" si="5"/>
        <v>111</v>
      </c>
      <c r="I10" t="s">
        <v>31</v>
      </c>
      <c r="J10">
        <f t="shared" si="6"/>
        <v>10</v>
      </c>
      <c r="K10">
        <f t="shared" si="7"/>
        <v>32</v>
      </c>
      <c r="L10">
        <f t="shared" si="8"/>
        <v>11</v>
      </c>
      <c r="M10" t="s">
        <v>39</v>
      </c>
      <c r="N10">
        <f t="shared" si="9"/>
        <v>18</v>
      </c>
      <c r="O10">
        <f t="shared" si="10"/>
        <v>64</v>
      </c>
      <c r="P10">
        <f t="shared" si="11"/>
        <v>32</v>
      </c>
      <c r="Q10" t="s">
        <v>42</v>
      </c>
      <c r="R10">
        <f t="shared" si="12"/>
        <v>3</v>
      </c>
      <c r="S10">
        <f t="shared" si="13"/>
        <v>208</v>
      </c>
      <c r="T10">
        <f t="shared" si="14"/>
        <v>82</v>
      </c>
    </row>
    <row r="11" spans="1:20" x14ac:dyDescent="0.25">
      <c r="A11" t="s">
        <v>5</v>
      </c>
      <c r="B11">
        <f t="shared" si="0"/>
        <v>3</v>
      </c>
      <c r="C11">
        <f t="shared" si="1"/>
        <v>144</v>
      </c>
      <c r="D11">
        <f t="shared" si="2"/>
        <v>19</v>
      </c>
      <c r="E11" t="s">
        <v>21</v>
      </c>
      <c r="F11">
        <f t="shared" si="3"/>
        <v>16</v>
      </c>
      <c r="G11">
        <f t="shared" si="4"/>
        <v>208</v>
      </c>
      <c r="H11">
        <f t="shared" si="5"/>
        <v>112</v>
      </c>
      <c r="I11" t="s">
        <v>29</v>
      </c>
      <c r="J11">
        <f t="shared" si="6"/>
        <v>10</v>
      </c>
      <c r="K11">
        <f t="shared" si="7"/>
        <v>32</v>
      </c>
      <c r="L11">
        <f t="shared" si="8"/>
        <v>12</v>
      </c>
      <c r="M11" t="s">
        <v>35</v>
      </c>
      <c r="N11">
        <f t="shared" si="9"/>
        <v>18</v>
      </c>
      <c r="O11">
        <f t="shared" si="10"/>
        <v>48</v>
      </c>
      <c r="P11">
        <f t="shared" si="11"/>
        <v>31</v>
      </c>
      <c r="Q11" t="s">
        <v>42</v>
      </c>
      <c r="R11">
        <f t="shared" si="12"/>
        <v>3</v>
      </c>
      <c r="S11">
        <f t="shared" si="13"/>
        <v>208</v>
      </c>
      <c r="T11">
        <f t="shared" si="14"/>
        <v>82</v>
      </c>
    </row>
    <row r="12" spans="1:20" x14ac:dyDescent="0.25">
      <c r="A12" t="s">
        <v>8</v>
      </c>
      <c r="B12">
        <f t="shared" si="0"/>
        <v>3</v>
      </c>
      <c r="C12">
        <f t="shared" si="1"/>
        <v>160</v>
      </c>
      <c r="D12">
        <f t="shared" si="2"/>
        <v>19</v>
      </c>
      <c r="E12" t="s">
        <v>22</v>
      </c>
      <c r="F12">
        <f t="shared" si="3"/>
        <v>16</v>
      </c>
      <c r="G12">
        <f t="shared" si="4"/>
        <v>224</v>
      </c>
      <c r="H12">
        <f t="shared" si="5"/>
        <v>113</v>
      </c>
      <c r="I12" t="s">
        <v>32</v>
      </c>
      <c r="J12">
        <f t="shared" si="6"/>
        <v>10</v>
      </c>
      <c r="K12">
        <f t="shared" si="7"/>
        <v>16</v>
      </c>
      <c r="L12">
        <f t="shared" si="8"/>
        <v>12</v>
      </c>
      <c r="M12" t="s">
        <v>39</v>
      </c>
      <c r="N12">
        <f t="shared" si="9"/>
        <v>18</v>
      </c>
      <c r="O12">
        <f t="shared" si="10"/>
        <v>64</v>
      </c>
      <c r="P12">
        <f t="shared" si="11"/>
        <v>32</v>
      </c>
      <c r="Q12" t="s">
        <v>43</v>
      </c>
      <c r="R12">
        <f t="shared" si="12"/>
        <v>3</v>
      </c>
      <c r="S12">
        <f t="shared" si="13"/>
        <v>224</v>
      </c>
      <c r="T12">
        <f t="shared" si="14"/>
        <v>81</v>
      </c>
    </row>
    <row r="13" spans="1:20" x14ac:dyDescent="0.25">
      <c r="A13" t="s">
        <v>5</v>
      </c>
      <c r="B13">
        <f t="shared" si="0"/>
        <v>3</v>
      </c>
      <c r="C13">
        <f t="shared" si="1"/>
        <v>144</v>
      </c>
      <c r="D13">
        <f t="shared" si="2"/>
        <v>19</v>
      </c>
      <c r="E13" t="s">
        <v>17</v>
      </c>
      <c r="F13">
        <f t="shared" si="3"/>
        <v>16</v>
      </c>
      <c r="G13">
        <f t="shared" si="4"/>
        <v>224</v>
      </c>
      <c r="H13">
        <f t="shared" si="5"/>
        <v>112</v>
      </c>
      <c r="I13" t="s">
        <v>33</v>
      </c>
      <c r="J13">
        <f t="shared" si="6"/>
        <v>10</v>
      </c>
      <c r="K13">
        <f t="shared" si="7"/>
        <v>16</v>
      </c>
      <c r="L13">
        <f t="shared" si="8"/>
        <v>11</v>
      </c>
      <c r="M13" t="s">
        <v>37</v>
      </c>
      <c r="N13">
        <f t="shared" si="9"/>
        <v>18</v>
      </c>
      <c r="O13">
        <f t="shared" si="10"/>
        <v>48</v>
      </c>
      <c r="P13">
        <f t="shared" si="11"/>
        <v>32</v>
      </c>
      <c r="Q13" t="s">
        <v>43</v>
      </c>
      <c r="R13">
        <f t="shared" si="12"/>
        <v>3</v>
      </c>
      <c r="S13">
        <f t="shared" si="13"/>
        <v>224</v>
      </c>
      <c r="T13">
        <f t="shared" si="14"/>
        <v>81</v>
      </c>
    </row>
    <row r="14" spans="1:20" x14ac:dyDescent="0.25">
      <c r="A14" t="s">
        <v>5</v>
      </c>
      <c r="B14">
        <f t="shared" si="0"/>
        <v>3</v>
      </c>
      <c r="C14">
        <f t="shared" si="1"/>
        <v>144</v>
      </c>
      <c r="D14">
        <f t="shared" si="2"/>
        <v>19</v>
      </c>
      <c r="E14" t="s">
        <v>17</v>
      </c>
      <c r="F14">
        <f t="shared" si="3"/>
        <v>16</v>
      </c>
      <c r="G14">
        <f t="shared" si="4"/>
        <v>224</v>
      </c>
      <c r="H14">
        <f t="shared" si="5"/>
        <v>112</v>
      </c>
      <c r="I14" t="s">
        <v>33</v>
      </c>
      <c r="J14">
        <f t="shared" si="6"/>
        <v>10</v>
      </c>
      <c r="K14">
        <f t="shared" si="7"/>
        <v>16</v>
      </c>
      <c r="L14">
        <f t="shared" si="8"/>
        <v>11</v>
      </c>
      <c r="M14" t="s">
        <v>39</v>
      </c>
      <c r="N14">
        <f t="shared" si="9"/>
        <v>18</v>
      </c>
      <c r="O14">
        <f t="shared" si="10"/>
        <v>64</v>
      </c>
      <c r="P14">
        <f t="shared" si="11"/>
        <v>32</v>
      </c>
      <c r="Q14" t="s">
        <v>41</v>
      </c>
      <c r="R14">
        <f t="shared" si="12"/>
        <v>3</v>
      </c>
      <c r="S14">
        <f t="shared" si="13"/>
        <v>208</v>
      </c>
      <c r="T14">
        <f t="shared" si="14"/>
        <v>81</v>
      </c>
    </row>
    <row r="15" spans="1:20" x14ac:dyDescent="0.25">
      <c r="A15" t="s">
        <v>6</v>
      </c>
      <c r="B15">
        <f t="shared" si="0"/>
        <v>3</v>
      </c>
      <c r="C15">
        <f t="shared" si="1"/>
        <v>144</v>
      </c>
      <c r="D15">
        <f t="shared" si="2"/>
        <v>18</v>
      </c>
      <c r="E15" t="s">
        <v>23</v>
      </c>
      <c r="F15">
        <f t="shared" si="3"/>
        <v>16</v>
      </c>
      <c r="G15">
        <f t="shared" si="4"/>
        <v>240</v>
      </c>
      <c r="H15">
        <f t="shared" si="5"/>
        <v>112</v>
      </c>
      <c r="I15" t="s">
        <v>29</v>
      </c>
      <c r="J15">
        <f t="shared" si="6"/>
        <v>10</v>
      </c>
      <c r="K15">
        <f t="shared" si="7"/>
        <v>32</v>
      </c>
      <c r="L15">
        <f t="shared" si="8"/>
        <v>12</v>
      </c>
      <c r="M15" t="s">
        <v>40</v>
      </c>
      <c r="N15">
        <f t="shared" si="9"/>
        <v>18</v>
      </c>
      <c r="O15">
        <f t="shared" si="10"/>
        <v>18</v>
      </c>
      <c r="P15">
        <f t="shared" si="11"/>
        <v>64</v>
      </c>
      <c r="Q15" t="s">
        <v>41</v>
      </c>
      <c r="R15">
        <f t="shared" si="12"/>
        <v>3</v>
      </c>
      <c r="S15">
        <f t="shared" si="13"/>
        <v>208</v>
      </c>
      <c r="T15">
        <f t="shared" si="14"/>
        <v>81</v>
      </c>
    </row>
    <row r="16" spans="1:20" x14ac:dyDescent="0.25">
      <c r="A16" t="s">
        <v>9</v>
      </c>
      <c r="B16">
        <f t="shared" si="0"/>
        <v>3</v>
      </c>
      <c r="C16">
        <f t="shared" si="1"/>
        <v>144</v>
      </c>
      <c r="D16">
        <f t="shared" si="2"/>
        <v>17</v>
      </c>
      <c r="E16" t="s">
        <v>24</v>
      </c>
      <c r="F16">
        <f t="shared" si="3"/>
        <v>16</v>
      </c>
      <c r="G16">
        <f t="shared" si="4"/>
        <v>16</v>
      </c>
      <c r="H16">
        <f t="shared" si="5"/>
        <v>224</v>
      </c>
      <c r="I16" t="s">
        <v>29</v>
      </c>
      <c r="J16">
        <f t="shared" si="6"/>
        <v>10</v>
      </c>
      <c r="K16">
        <f t="shared" si="7"/>
        <v>32</v>
      </c>
      <c r="L16">
        <f t="shared" si="8"/>
        <v>12</v>
      </c>
      <c r="M16" t="s">
        <v>35</v>
      </c>
      <c r="N16">
        <f t="shared" si="9"/>
        <v>18</v>
      </c>
      <c r="O16">
        <f t="shared" si="10"/>
        <v>48</v>
      </c>
      <c r="P16">
        <f t="shared" si="11"/>
        <v>31</v>
      </c>
      <c r="Q16" t="s">
        <v>41</v>
      </c>
      <c r="R16">
        <f t="shared" si="12"/>
        <v>3</v>
      </c>
      <c r="S16">
        <f t="shared" si="13"/>
        <v>208</v>
      </c>
      <c r="T16">
        <f t="shared" si="14"/>
        <v>81</v>
      </c>
    </row>
    <row r="17" spans="1:20" x14ac:dyDescent="0.25">
      <c r="A17" t="s">
        <v>8</v>
      </c>
      <c r="B17">
        <f t="shared" si="0"/>
        <v>3</v>
      </c>
      <c r="C17">
        <f t="shared" si="1"/>
        <v>160</v>
      </c>
      <c r="D17">
        <f t="shared" si="2"/>
        <v>19</v>
      </c>
      <c r="E17" t="s">
        <v>19</v>
      </c>
      <c r="F17">
        <f t="shared" si="3"/>
        <v>16</v>
      </c>
      <c r="G17">
        <f t="shared" si="4"/>
        <v>240</v>
      </c>
      <c r="H17">
        <f t="shared" si="5"/>
        <v>113</v>
      </c>
      <c r="I17" t="s">
        <v>29</v>
      </c>
      <c r="J17">
        <f t="shared" si="6"/>
        <v>10</v>
      </c>
      <c r="K17">
        <f t="shared" si="7"/>
        <v>32</v>
      </c>
      <c r="L17">
        <f t="shared" si="8"/>
        <v>12</v>
      </c>
      <c r="M17" t="s">
        <v>37</v>
      </c>
      <c r="N17">
        <f t="shared" si="9"/>
        <v>18</v>
      </c>
      <c r="O17">
        <f t="shared" si="10"/>
        <v>48</v>
      </c>
      <c r="P17">
        <f t="shared" si="11"/>
        <v>32</v>
      </c>
      <c r="Q17" t="s">
        <v>41</v>
      </c>
      <c r="R17">
        <f t="shared" si="12"/>
        <v>3</v>
      </c>
      <c r="S17">
        <f t="shared" si="13"/>
        <v>208</v>
      </c>
      <c r="T17">
        <f t="shared" si="14"/>
        <v>81</v>
      </c>
    </row>
    <row r="18" spans="1:20" x14ac:dyDescent="0.25">
      <c r="A18" t="s">
        <v>10</v>
      </c>
      <c r="B18">
        <f t="shared" si="0"/>
        <v>3</v>
      </c>
      <c r="C18">
        <f t="shared" si="1"/>
        <v>144</v>
      </c>
      <c r="D18">
        <f t="shared" si="2"/>
        <v>16</v>
      </c>
      <c r="E18" t="s">
        <v>17</v>
      </c>
      <c r="F18">
        <f t="shared" si="3"/>
        <v>16</v>
      </c>
      <c r="G18">
        <f t="shared" si="4"/>
        <v>224</v>
      </c>
      <c r="H18">
        <f t="shared" si="5"/>
        <v>112</v>
      </c>
      <c r="I18" t="s">
        <v>34</v>
      </c>
      <c r="J18">
        <f t="shared" si="6"/>
        <v>10</v>
      </c>
      <c r="K18">
        <f t="shared" si="7"/>
        <v>0</v>
      </c>
      <c r="L18">
        <f t="shared" si="8"/>
        <v>10</v>
      </c>
      <c r="M18" t="s">
        <v>38</v>
      </c>
      <c r="N18">
        <f t="shared" si="9"/>
        <v>18</v>
      </c>
      <c r="O18">
        <f t="shared" si="10"/>
        <v>64</v>
      </c>
      <c r="P18">
        <f t="shared" si="11"/>
        <v>31</v>
      </c>
      <c r="Q18" t="s">
        <v>42</v>
      </c>
      <c r="R18">
        <f t="shared" si="12"/>
        <v>3</v>
      </c>
      <c r="S18">
        <f t="shared" si="13"/>
        <v>208</v>
      </c>
      <c r="T18">
        <f t="shared" si="14"/>
        <v>82</v>
      </c>
    </row>
    <row r="19" spans="1:20" x14ac:dyDescent="0.25">
      <c r="A19" t="s">
        <v>11</v>
      </c>
      <c r="B19">
        <f t="shared" si="0"/>
        <v>3</v>
      </c>
      <c r="C19">
        <f t="shared" si="1"/>
        <v>160</v>
      </c>
      <c r="D19">
        <f t="shared" si="2"/>
        <v>1</v>
      </c>
      <c r="E19" t="s">
        <v>17</v>
      </c>
      <c r="F19">
        <f t="shared" si="3"/>
        <v>16</v>
      </c>
      <c r="G19">
        <f t="shared" si="4"/>
        <v>224</v>
      </c>
      <c r="H19">
        <f t="shared" si="5"/>
        <v>112</v>
      </c>
      <c r="I19" t="s">
        <v>25</v>
      </c>
      <c r="J19">
        <f t="shared" si="6"/>
        <v>10</v>
      </c>
      <c r="K19">
        <f t="shared" si="7"/>
        <v>162</v>
      </c>
      <c r="L19">
        <f t="shared" si="8"/>
        <v>0</v>
      </c>
      <c r="M19" t="s">
        <v>37</v>
      </c>
      <c r="N19">
        <f t="shared" si="9"/>
        <v>18</v>
      </c>
      <c r="O19">
        <f t="shared" si="10"/>
        <v>48</v>
      </c>
      <c r="P19">
        <f t="shared" si="11"/>
        <v>32</v>
      </c>
      <c r="Q19" t="s">
        <v>44</v>
      </c>
      <c r="R19">
        <f t="shared" si="12"/>
        <v>3</v>
      </c>
      <c r="S19">
        <f t="shared" si="13"/>
        <v>3</v>
      </c>
      <c r="T19">
        <f t="shared" si="14"/>
        <v>192</v>
      </c>
    </row>
    <row r="20" spans="1:20" x14ac:dyDescent="0.25">
      <c r="A20" t="s">
        <v>6</v>
      </c>
      <c r="B20">
        <f t="shared" si="0"/>
        <v>3</v>
      </c>
      <c r="C20">
        <f t="shared" si="1"/>
        <v>144</v>
      </c>
      <c r="D20">
        <f t="shared" si="2"/>
        <v>18</v>
      </c>
      <c r="E20" t="s">
        <v>17</v>
      </c>
      <c r="F20">
        <f t="shared" si="3"/>
        <v>16</v>
      </c>
      <c r="G20">
        <f t="shared" si="4"/>
        <v>224</v>
      </c>
      <c r="H20">
        <f t="shared" si="5"/>
        <v>112</v>
      </c>
      <c r="I20" t="s">
        <v>26</v>
      </c>
      <c r="J20">
        <f t="shared" si="6"/>
        <v>0</v>
      </c>
      <c r="K20">
        <f t="shared" si="7"/>
        <v>162</v>
      </c>
      <c r="L20">
        <f t="shared" si="8"/>
        <v>0</v>
      </c>
      <c r="M20" t="s">
        <v>39</v>
      </c>
      <c r="N20">
        <f t="shared" si="9"/>
        <v>18</v>
      </c>
      <c r="O20">
        <f t="shared" si="10"/>
        <v>64</v>
      </c>
      <c r="P20">
        <f t="shared" si="11"/>
        <v>32</v>
      </c>
      <c r="Q20" t="s">
        <v>41</v>
      </c>
      <c r="R20">
        <f t="shared" si="12"/>
        <v>3</v>
      </c>
      <c r="S20">
        <f t="shared" si="13"/>
        <v>208</v>
      </c>
      <c r="T20">
        <f t="shared" si="14"/>
        <v>81</v>
      </c>
    </row>
    <row r="21" spans="1:20" x14ac:dyDescent="0.25">
      <c r="A21" t="s">
        <v>6</v>
      </c>
      <c r="B21">
        <f t="shared" si="0"/>
        <v>3</v>
      </c>
      <c r="C21">
        <f t="shared" si="1"/>
        <v>144</v>
      </c>
      <c r="D21">
        <f t="shared" si="2"/>
        <v>18</v>
      </c>
      <c r="E21" t="s">
        <v>17</v>
      </c>
      <c r="F21">
        <f t="shared" si="3"/>
        <v>16</v>
      </c>
      <c r="G21">
        <f t="shared" si="4"/>
        <v>224</v>
      </c>
      <c r="H21">
        <f t="shared" si="5"/>
        <v>112</v>
      </c>
      <c r="I21" t="s">
        <v>32</v>
      </c>
      <c r="J21">
        <f t="shared" si="6"/>
        <v>10</v>
      </c>
      <c r="K21">
        <f t="shared" si="7"/>
        <v>16</v>
      </c>
      <c r="L21">
        <f t="shared" si="8"/>
        <v>12</v>
      </c>
      <c r="M21" t="s">
        <v>37</v>
      </c>
      <c r="N21">
        <f t="shared" si="9"/>
        <v>18</v>
      </c>
      <c r="O21">
        <f t="shared" si="10"/>
        <v>48</v>
      </c>
      <c r="P21">
        <f t="shared" si="11"/>
        <v>32</v>
      </c>
      <c r="Q21" t="s">
        <v>41</v>
      </c>
      <c r="R21">
        <f t="shared" si="12"/>
        <v>3</v>
      </c>
      <c r="S21">
        <f t="shared" si="13"/>
        <v>208</v>
      </c>
      <c r="T21">
        <f t="shared" si="14"/>
        <v>81</v>
      </c>
    </row>
    <row r="22" spans="1:20" x14ac:dyDescent="0.25">
      <c r="A22" t="s">
        <v>5</v>
      </c>
      <c r="B22">
        <f t="shared" si="0"/>
        <v>3</v>
      </c>
      <c r="C22">
        <f t="shared" si="1"/>
        <v>144</v>
      </c>
      <c r="D22">
        <f t="shared" si="2"/>
        <v>19</v>
      </c>
      <c r="E22" t="s">
        <v>19</v>
      </c>
      <c r="F22">
        <f t="shared" si="3"/>
        <v>16</v>
      </c>
      <c r="G22">
        <f t="shared" si="4"/>
        <v>240</v>
      </c>
      <c r="H22">
        <f t="shared" si="5"/>
        <v>113</v>
      </c>
      <c r="I22" t="s">
        <v>32</v>
      </c>
      <c r="J22">
        <f t="shared" si="6"/>
        <v>10</v>
      </c>
      <c r="K22">
        <f t="shared" si="7"/>
        <v>16</v>
      </c>
      <c r="L22">
        <f t="shared" si="8"/>
        <v>12</v>
      </c>
      <c r="M22" t="s">
        <v>39</v>
      </c>
      <c r="N22">
        <f t="shared" si="9"/>
        <v>18</v>
      </c>
      <c r="O22">
        <f t="shared" si="10"/>
        <v>64</v>
      </c>
      <c r="P22">
        <f t="shared" si="11"/>
        <v>32</v>
      </c>
      <c r="Q22" t="s">
        <v>41</v>
      </c>
      <c r="R22">
        <f t="shared" si="12"/>
        <v>3</v>
      </c>
      <c r="S22">
        <f t="shared" si="13"/>
        <v>208</v>
      </c>
      <c r="T22">
        <f t="shared" si="14"/>
        <v>81</v>
      </c>
    </row>
    <row r="23" spans="1:20" x14ac:dyDescent="0.25">
      <c r="A23" t="s">
        <v>6</v>
      </c>
      <c r="B23">
        <f t="shared" si="0"/>
        <v>3</v>
      </c>
      <c r="C23">
        <f t="shared" si="1"/>
        <v>144</v>
      </c>
      <c r="D23">
        <f t="shared" si="2"/>
        <v>18</v>
      </c>
      <c r="E23" t="s">
        <v>23</v>
      </c>
      <c r="F23">
        <f t="shared" si="3"/>
        <v>16</v>
      </c>
      <c r="G23">
        <f t="shared" si="4"/>
        <v>240</v>
      </c>
      <c r="H23">
        <f t="shared" si="5"/>
        <v>112</v>
      </c>
      <c r="I23" t="s">
        <v>29</v>
      </c>
      <c r="J23">
        <f t="shared" si="6"/>
        <v>10</v>
      </c>
      <c r="K23">
        <f t="shared" si="7"/>
        <v>32</v>
      </c>
      <c r="L23">
        <f t="shared" si="8"/>
        <v>12</v>
      </c>
      <c r="M23" t="s">
        <v>38</v>
      </c>
      <c r="N23">
        <f t="shared" si="9"/>
        <v>18</v>
      </c>
      <c r="O23">
        <f t="shared" si="10"/>
        <v>64</v>
      </c>
      <c r="P23">
        <f t="shared" si="11"/>
        <v>31</v>
      </c>
      <c r="Q23" t="s">
        <v>41</v>
      </c>
      <c r="R23">
        <f t="shared" si="12"/>
        <v>3</v>
      </c>
      <c r="S23">
        <f t="shared" si="13"/>
        <v>208</v>
      </c>
      <c r="T23">
        <f t="shared" si="14"/>
        <v>81</v>
      </c>
    </row>
    <row r="24" spans="1:20" x14ac:dyDescent="0.25">
      <c r="A24" t="s">
        <v>5</v>
      </c>
      <c r="B24">
        <f t="shared" si="0"/>
        <v>3</v>
      </c>
      <c r="C24">
        <f t="shared" si="1"/>
        <v>144</v>
      </c>
      <c r="D24">
        <f t="shared" si="2"/>
        <v>19</v>
      </c>
      <c r="E24" t="s">
        <v>21</v>
      </c>
      <c r="F24">
        <f t="shared" si="3"/>
        <v>16</v>
      </c>
      <c r="G24">
        <f t="shared" si="4"/>
        <v>208</v>
      </c>
      <c r="H24">
        <f t="shared" si="5"/>
        <v>112</v>
      </c>
      <c r="I24" t="s">
        <v>33</v>
      </c>
      <c r="J24">
        <f t="shared" si="6"/>
        <v>10</v>
      </c>
      <c r="K24">
        <f t="shared" si="7"/>
        <v>16</v>
      </c>
      <c r="L24">
        <f t="shared" si="8"/>
        <v>11</v>
      </c>
      <c r="M24" t="s">
        <v>35</v>
      </c>
      <c r="N24">
        <f t="shared" si="9"/>
        <v>18</v>
      </c>
      <c r="O24">
        <f t="shared" si="10"/>
        <v>48</v>
      </c>
      <c r="P24">
        <f t="shared" si="11"/>
        <v>31</v>
      </c>
      <c r="Q24" t="s">
        <v>45</v>
      </c>
      <c r="R24">
        <f t="shared" si="12"/>
        <v>3</v>
      </c>
      <c r="S24">
        <f t="shared" si="13"/>
        <v>208</v>
      </c>
      <c r="T24">
        <f t="shared" si="14"/>
        <v>5</v>
      </c>
    </row>
    <row r="25" spans="1:20" x14ac:dyDescent="0.25">
      <c r="A25" t="s">
        <v>12</v>
      </c>
      <c r="B25">
        <f t="shared" si="0"/>
        <v>3</v>
      </c>
      <c r="C25">
        <f t="shared" si="1"/>
        <v>128</v>
      </c>
      <c r="D25">
        <f t="shared" si="2"/>
        <v>16</v>
      </c>
      <c r="E25" t="s">
        <v>17</v>
      </c>
      <c r="F25">
        <f t="shared" si="3"/>
        <v>16</v>
      </c>
      <c r="G25">
        <f t="shared" si="4"/>
        <v>224</v>
      </c>
      <c r="H25">
        <f t="shared" si="5"/>
        <v>112</v>
      </c>
      <c r="I25" t="s">
        <v>29</v>
      </c>
      <c r="J25">
        <f t="shared" si="6"/>
        <v>10</v>
      </c>
      <c r="K25">
        <f t="shared" si="7"/>
        <v>32</v>
      </c>
      <c r="L25">
        <f t="shared" si="8"/>
        <v>12</v>
      </c>
      <c r="M25" t="s">
        <v>39</v>
      </c>
      <c r="N25">
        <f t="shared" si="9"/>
        <v>18</v>
      </c>
      <c r="O25">
        <f t="shared" si="10"/>
        <v>64</v>
      </c>
      <c r="P25">
        <f t="shared" si="11"/>
        <v>32</v>
      </c>
      <c r="Q25" t="s">
        <v>46</v>
      </c>
      <c r="R25">
        <f t="shared" si="12"/>
        <v>3</v>
      </c>
      <c r="S25">
        <f t="shared" si="13"/>
        <v>208</v>
      </c>
      <c r="T25">
        <f t="shared" si="14"/>
        <v>80</v>
      </c>
    </row>
    <row r="26" spans="1:20" x14ac:dyDescent="0.25">
      <c r="A26" t="s">
        <v>13</v>
      </c>
      <c r="B26">
        <v>3</v>
      </c>
      <c r="C26">
        <v>144</v>
      </c>
      <c r="D26">
        <f t="shared" si="2"/>
        <v>1</v>
      </c>
      <c r="E26" t="s">
        <v>17</v>
      </c>
      <c r="F26">
        <f t="shared" si="3"/>
        <v>16</v>
      </c>
      <c r="G26">
        <f t="shared" si="4"/>
        <v>224</v>
      </c>
      <c r="H26">
        <f t="shared" si="5"/>
        <v>112</v>
      </c>
      <c r="I26" t="s">
        <v>31</v>
      </c>
      <c r="J26">
        <f t="shared" si="6"/>
        <v>10</v>
      </c>
      <c r="K26">
        <f t="shared" si="7"/>
        <v>32</v>
      </c>
      <c r="L26">
        <f t="shared" si="8"/>
        <v>11</v>
      </c>
      <c r="M26" t="s">
        <v>35</v>
      </c>
      <c r="N26">
        <f t="shared" si="9"/>
        <v>18</v>
      </c>
      <c r="O26">
        <f t="shared" si="10"/>
        <v>48</v>
      </c>
      <c r="P26">
        <f t="shared" si="11"/>
        <v>31</v>
      </c>
      <c r="Q26" t="s">
        <v>42</v>
      </c>
      <c r="R26">
        <f t="shared" si="12"/>
        <v>3</v>
      </c>
      <c r="S26">
        <f t="shared" si="13"/>
        <v>208</v>
      </c>
      <c r="T26">
        <f t="shared" si="14"/>
        <v>82</v>
      </c>
    </row>
    <row r="27" spans="1:20" x14ac:dyDescent="0.25">
      <c r="A27" t="s">
        <v>5</v>
      </c>
      <c r="B27">
        <f t="shared" si="0"/>
        <v>3</v>
      </c>
      <c r="C27">
        <f t="shared" si="1"/>
        <v>144</v>
      </c>
      <c r="D27">
        <f t="shared" si="2"/>
        <v>19</v>
      </c>
      <c r="E27" t="s">
        <v>17</v>
      </c>
      <c r="F27">
        <f t="shared" si="3"/>
        <v>16</v>
      </c>
      <c r="G27">
        <f t="shared" si="4"/>
        <v>224</v>
      </c>
      <c r="H27">
        <f t="shared" si="5"/>
        <v>112</v>
      </c>
      <c r="I27" t="s">
        <v>29</v>
      </c>
      <c r="J27">
        <f t="shared" si="6"/>
        <v>10</v>
      </c>
      <c r="K27">
        <f t="shared" si="7"/>
        <v>32</v>
      </c>
      <c r="L27">
        <f t="shared" si="8"/>
        <v>12</v>
      </c>
      <c r="M27" t="s">
        <v>37</v>
      </c>
      <c r="N27">
        <f t="shared" si="9"/>
        <v>18</v>
      </c>
      <c r="O27">
        <f t="shared" si="10"/>
        <v>48</v>
      </c>
      <c r="P27">
        <f t="shared" si="11"/>
        <v>32</v>
      </c>
      <c r="Q27" t="s">
        <v>41</v>
      </c>
      <c r="R27">
        <f t="shared" si="12"/>
        <v>3</v>
      </c>
      <c r="S27">
        <f t="shared" si="13"/>
        <v>208</v>
      </c>
      <c r="T27">
        <f t="shared" si="14"/>
        <v>81</v>
      </c>
    </row>
    <row r="29" spans="1:20" x14ac:dyDescent="0.25">
      <c r="B29" s="64" t="s">
        <v>0</v>
      </c>
      <c r="C29" s="64"/>
      <c r="D29" s="64"/>
      <c r="F29" s="65" t="s">
        <v>1</v>
      </c>
      <c r="G29" s="65"/>
      <c r="H29" s="65"/>
      <c r="J29" s="66" t="s">
        <v>2</v>
      </c>
      <c r="K29" s="66"/>
      <c r="L29" s="66"/>
      <c r="N29" s="67" t="s">
        <v>3</v>
      </c>
      <c r="O29" s="67"/>
      <c r="P29" s="67"/>
      <c r="R29" s="68" t="s">
        <v>4</v>
      </c>
      <c r="S29" s="68"/>
      <c r="T29" s="68"/>
    </row>
    <row r="30" spans="1:20" x14ac:dyDescent="0.25">
      <c r="A30" s="1"/>
      <c r="B30" s="9" t="s">
        <v>14</v>
      </c>
      <c r="C30" s="9" t="s">
        <v>16</v>
      </c>
      <c r="D30" s="9" t="s">
        <v>15</v>
      </c>
      <c r="E30" s="1"/>
      <c r="F30" s="16" t="str">
        <f t="shared" ref="F30:H30" si="15">B30</f>
        <v>R</v>
      </c>
      <c r="G30" s="16" t="str">
        <f t="shared" si="15"/>
        <v>G</v>
      </c>
      <c r="H30" s="16" t="str">
        <f t="shared" si="15"/>
        <v>B</v>
      </c>
      <c r="I30" s="1"/>
      <c r="J30" s="15" t="str">
        <f t="shared" ref="J30:L30" si="16">B30</f>
        <v>R</v>
      </c>
      <c r="K30" s="15" t="str">
        <f t="shared" si="16"/>
        <v>G</v>
      </c>
      <c r="L30" s="15" t="str">
        <f t="shared" si="16"/>
        <v>B</v>
      </c>
      <c r="M30" s="1"/>
      <c r="N30" s="14" t="str">
        <f t="shared" ref="N30:P30" si="17">B30</f>
        <v>R</v>
      </c>
      <c r="O30" s="14" t="str">
        <f t="shared" si="17"/>
        <v>G</v>
      </c>
      <c r="P30" s="14" t="str">
        <f t="shared" si="17"/>
        <v>B</v>
      </c>
      <c r="Q30" s="1"/>
      <c r="R30" s="13" t="str">
        <f t="shared" ref="R30:T30" si="18">B30</f>
        <v>R</v>
      </c>
      <c r="S30" s="13" t="str">
        <f t="shared" si="18"/>
        <v>G</v>
      </c>
      <c r="T30" s="13" t="str">
        <f t="shared" si="18"/>
        <v>B</v>
      </c>
    </row>
    <row r="31" spans="1:20" x14ac:dyDescent="0.25">
      <c r="A31" s="1" t="s">
        <v>47</v>
      </c>
      <c r="B31" s="21">
        <f>ROUND(AVERAGE(B4:B27), 2)</f>
        <v>3</v>
      </c>
      <c r="C31" s="22">
        <f>ROUND(AVERAGE(C4:C27), 2)</f>
        <v>146</v>
      </c>
      <c r="D31" s="23">
        <f>ROUND(AVERAGE(D4:D27), 2)</f>
        <v>16.88</v>
      </c>
      <c r="E31" s="8"/>
      <c r="F31" s="21">
        <f>ROUND(AVERAGE(F4:F27), 2)</f>
        <v>16</v>
      </c>
      <c r="G31" s="22">
        <f t="shared" ref="G31:H31" si="19">ROUND(AVERAGE(G4:G27), 2)</f>
        <v>216.67</v>
      </c>
      <c r="H31" s="23">
        <f t="shared" si="19"/>
        <v>116.71</v>
      </c>
      <c r="I31" s="8"/>
      <c r="J31" s="21">
        <f>ROUND(AVERAGE(J4:J27), 2)</f>
        <v>9.17</v>
      </c>
      <c r="K31" s="22">
        <f t="shared" ref="K31:L31" si="20">ROUND(AVERAGE(K4:K27), 2)</f>
        <v>45.42</v>
      </c>
      <c r="L31" s="23">
        <f t="shared" si="20"/>
        <v>15.38</v>
      </c>
      <c r="M31" s="8"/>
      <c r="N31" s="21">
        <f>ROUND(AVERAGE(N4:N27), 2)</f>
        <v>18</v>
      </c>
      <c r="O31" s="22">
        <f t="shared" ref="O31:P31" si="21">ROUND(AVERAGE(O4:O27), 2)</f>
        <v>52.75</v>
      </c>
      <c r="P31" s="23">
        <f t="shared" si="21"/>
        <v>31.71</v>
      </c>
      <c r="Q31" s="8"/>
      <c r="R31" s="21">
        <f>ROUND(AVERAGE(R4:R27), 2)</f>
        <v>3</v>
      </c>
      <c r="S31" s="22">
        <f t="shared" ref="S31:T31" si="22">ROUND(AVERAGE(S4:S27), 2)</f>
        <v>200.79</v>
      </c>
      <c r="T31" s="23">
        <f t="shared" si="22"/>
        <v>82.58</v>
      </c>
    </row>
    <row r="32" spans="1:20" x14ac:dyDescent="0.25">
      <c r="A32" s="1" t="s">
        <v>48</v>
      </c>
      <c r="B32" s="24">
        <f>ROUND(_xlfn.STDEV.P(B4:B27),2)</f>
        <v>0</v>
      </c>
      <c r="C32" s="25">
        <f>ROUND(_xlfn.STDEV.P(C4:C27),2)</f>
        <v>7.02</v>
      </c>
      <c r="D32" s="26">
        <f>ROUND(_xlfn.STDEV.P(D4:D27),2)</f>
        <v>4.87</v>
      </c>
      <c r="E32" s="8"/>
      <c r="F32" s="24">
        <f>ROUND(_xlfn.STDEV.P(F4:F27),2)</f>
        <v>0</v>
      </c>
      <c r="G32" s="25">
        <f t="shared" ref="G32:H32" si="23">ROUND(_xlfn.STDEV.P(G4:G27),2)</f>
        <v>42.83</v>
      </c>
      <c r="H32" s="26">
        <f t="shared" si="23"/>
        <v>22.38</v>
      </c>
      <c r="I32" s="8"/>
      <c r="J32" s="24">
        <f>ROUND(_xlfn.STDEV.P(J4:J27),2)</f>
        <v>2.76</v>
      </c>
      <c r="K32" s="25">
        <f t="shared" ref="K32:L32" si="24">ROUND(_xlfn.STDEV.P(K4:K27),2)</f>
        <v>53.07</v>
      </c>
      <c r="L32" s="26">
        <f t="shared" si="24"/>
        <v>30.73</v>
      </c>
      <c r="M32" s="8"/>
      <c r="N32" s="24">
        <f>ROUND(_xlfn.STDEV.P(N4:N27),2)</f>
        <v>0</v>
      </c>
      <c r="O32" s="25">
        <f t="shared" ref="O32:P32" si="25">ROUND(_xlfn.STDEV.P(O4:O27),2)</f>
        <v>10.53</v>
      </c>
      <c r="P32" s="26">
        <f t="shared" si="25"/>
        <v>8.9700000000000006</v>
      </c>
      <c r="Q32" s="8"/>
      <c r="R32" s="24">
        <f>ROUND(_xlfn.STDEV.P(R4:R27),2)</f>
        <v>0</v>
      </c>
      <c r="S32" s="25">
        <f t="shared" ref="S32:T32" si="26">ROUND(_xlfn.STDEV.P(S4:S27),2)</f>
        <v>41.48</v>
      </c>
      <c r="T32" s="26">
        <f t="shared" si="26"/>
        <v>27.42</v>
      </c>
    </row>
    <row r="33" spans="1:22" x14ac:dyDescent="0.25">
      <c r="A33" s="1" t="s">
        <v>49</v>
      </c>
      <c r="B33" s="27" t="str">
        <f>CONCATENATE(MIN(B4:B27), " - ", MAX(B4:B27))</f>
        <v>3 - 3</v>
      </c>
      <c r="C33" s="28" t="str">
        <f>CONCATENATE(MIN(C4:C27), " - ", MAX(C4:C27))</f>
        <v>128 - 160</v>
      </c>
      <c r="D33" s="29" t="str">
        <f>CONCATENATE(MIN(D4:D27), " - ", MAX(D4:D27))</f>
        <v>1 - 19</v>
      </c>
      <c r="E33" s="8"/>
      <c r="F33" s="27" t="str">
        <f>CONCATENATE(MIN(F4:F27), " - ", MAX(F4:F27))</f>
        <v>16 - 16</v>
      </c>
      <c r="G33" s="28" t="str">
        <f t="shared" ref="G33:H33" si="27">CONCATENATE(MIN(G4:G27), " - ", MAX(G4:G27))</f>
        <v>16 - 240</v>
      </c>
      <c r="H33" s="29" t="str">
        <f t="shared" si="27"/>
        <v>111 - 224</v>
      </c>
      <c r="I33" s="8"/>
      <c r="J33" s="27" t="str">
        <f>CONCATENATE(MIN(J4:J27), " - ", MAX(J4:J27))</f>
        <v>0 - 10</v>
      </c>
      <c r="K33" s="28" t="str">
        <f t="shared" ref="K33:L33" si="28">CONCATENATE(MIN(K4:K27), " - ", MAX(K4:K27))</f>
        <v>0 - 162</v>
      </c>
      <c r="L33" s="29" t="str">
        <f t="shared" si="28"/>
        <v>0 - 161</v>
      </c>
      <c r="M33" s="8"/>
      <c r="N33" s="27" t="str">
        <f>CONCATENATE(MIN(N4:N27), " - ", MAX(N4:N27))</f>
        <v>18 - 18</v>
      </c>
      <c r="O33" s="28" t="str">
        <f t="shared" ref="O33:P33" si="29">CONCATENATE(MIN(O4:O27), " - ", MAX(O4:O27))</f>
        <v>18 - 64</v>
      </c>
      <c r="P33" s="29" t="str">
        <f t="shared" si="29"/>
        <v>2 - 64</v>
      </c>
      <c r="Q33" s="8"/>
      <c r="R33" s="27" t="str">
        <f>CONCATENATE(MIN(R4:R27), " - ", MAX(R4:R27))</f>
        <v>3 - 3</v>
      </c>
      <c r="S33" s="28" t="str">
        <f t="shared" ref="S33:T33" si="30">CONCATENATE(MIN(S4:S27), " - ", MAX(S4:S27))</f>
        <v>3 - 224</v>
      </c>
      <c r="T33" s="29" t="str">
        <f t="shared" si="30"/>
        <v>5 - 192</v>
      </c>
    </row>
    <row r="36" spans="1:22" x14ac:dyDescent="0.25">
      <c r="A36" s="30" t="s">
        <v>50</v>
      </c>
      <c r="B36" s="31" t="s">
        <v>51</v>
      </c>
      <c r="C36" s="31" t="s">
        <v>52</v>
      </c>
      <c r="D36" s="31" t="s">
        <v>53</v>
      </c>
    </row>
    <row r="37" spans="1:22" x14ac:dyDescent="0.25">
      <c r="A37" s="32" t="s">
        <v>0</v>
      </c>
      <c r="B37" s="37">
        <f>B31</f>
        <v>3</v>
      </c>
      <c r="C37" s="38">
        <f>C31</f>
        <v>146</v>
      </c>
      <c r="D37" s="39">
        <f>D31</f>
        <v>16.88</v>
      </c>
    </row>
    <row r="38" spans="1:22" x14ac:dyDescent="0.25">
      <c r="A38" s="33" t="s">
        <v>1</v>
      </c>
      <c r="B38" s="40">
        <f>F31</f>
        <v>16</v>
      </c>
      <c r="C38" s="41">
        <f>G31</f>
        <v>216.67</v>
      </c>
      <c r="D38" s="42">
        <f>H31</f>
        <v>116.71</v>
      </c>
    </row>
    <row r="39" spans="1:22" x14ac:dyDescent="0.25">
      <c r="A39" s="34" t="s">
        <v>2</v>
      </c>
      <c r="B39" s="40">
        <f>J31</f>
        <v>9.17</v>
      </c>
      <c r="C39" s="41">
        <f>K31</f>
        <v>45.42</v>
      </c>
      <c r="D39" s="42">
        <f>L31</f>
        <v>15.38</v>
      </c>
    </row>
    <row r="40" spans="1:22" x14ac:dyDescent="0.25">
      <c r="A40" s="35" t="s">
        <v>3</v>
      </c>
      <c r="B40" s="40">
        <f>N31</f>
        <v>18</v>
      </c>
      <c r="C40" s="41">
        <f>O31</f>
        <v>52.75</v>
      </c>
      <c r="D40" s="42">
        <f>P31</f>
        <v>31.71</v>
      </c>
    </row>
    <row r="41" spans="1:22" x14ac:dyDescent="0.25">
      <c r="A41" s="36" t="s">
        <v>4</v>
      </c>
      <c r="B41" s="43">
        <f>R31</f>
        <v>3</v>
      </c>
      <c r="C41" s="44">
        <f>S31</f>
        <v>200.79</v>
      </c>
      <c r="D41" s="45">
        <f>T31</f>
        <v>82.58</v>
      </c>
    </row>
    <row r="42" spans="1:22" x14ac:dyDescent="0.25">
      <c r="A42" s="1" t="s">
        <v>48</v>
      </c>
      <c r="B42" s="41">
        <f>ROUND(_xlfn.STDEV.P(B37:B41),2)</f>
        <v>6.3</v>
      </c>
      <c r="C42" s="41">
        <f t="shared" ref="C42:D42" si="31">ROUND(_xlfn.STDEV.P(C37:C41),2)</f>
        <v>71.930000000000007</v>
      </c>
      <c r="D42" s="41">
        <f t="shared" si="31"/>
        <v>40.270000000000003</v>
      </c>
    </row>
    <row r="43" spans="1:22" ht="18.75" x14ac:dyDescent="0.3">
      <c r="A43" s="30"/>
      <c r="B43" s="41"/>
      <c r="C43" s="41"/>
      <c r="D43" s="41"/>
      <c r="G43" s="69" t="s">
        <v>75</v>
      </c>
      <c r="H43" s="69"/>
      <c r="I43" s="69"/>
    </row>
    <row r="46" spans="1:22" x14ac:dyDescent="0.25">
      <c r="A46" s="31" t="s">
        <v>14</v>
      </c>
      <c r="C46" s="8">
        <v>3</v>
      </c>
      <c r="D46" s="8">
        <v>16</v>
      </c>
      <c r="E46" s="8">
        <v>9.17</v>
      </c>
      <c r="F46" s="8">
        <v>18</v>
      </c>
      <c r="G46" s="8">
        <v>3</v>
      </c>
      <c r="I46" s="31" t="s">
        <v>16</v>
      </c>
      <c r="K46" s="8">
        <v>146</v>
      </c>
      <c r="L46" s="8">
        <v>216.67</v>
      </c>
      <c r="M46" s="8">
        <v>45.42</v>
      </c>
      <c r="N46" s="8">
        <v>52.75</v>
      </c>
      <c r="O46" s="8">
        <v>200.79</v>
      </c>
      <c r="Q46" s="31" t="s">
        <v>15</v>
      </c>
      <c r="S46">
        <v>16.88</v>
      </c>
      <c r="T46">
        <v>116.71</v>
      </c>
      <c r="U46">
        <v>15.38</v>
      </c>
      <c r="V46">
        <v>31.71</v>
      </c>
    </row>
    <row r="47" spans="1:22" x14ac:dyDescent="0.25">
      <c r="B47" s="1"/>
      <c r="C47" s="31" t="s">
        <v>54</v>
      </c>
      <c r="D47" s="31" t="s">
        <v>55</v>
      </c>
      <c r="E47" s="31" t="s">
        <v>56</v>
      </c>
      <c r="F47" s="31" t="s">
        <v>57</v>
      </c>
      <c r="G47" s="31" t="s">
        <v>58</v>
      </c>
      <c r="J47" s="1"/>
      <c r="K47" s="31" t="s">
        <v>59</v>
      </c>
      <c r="L47" s="31" t="s">
        <v>60</v>
      </c>
      <c r="M47" s="31" t="s">
        <v>61</v>
      </c>
      <c r="N47" s="31" t="s">
        <v>62</v>
      </c>
      <c r="O47" s="31" t="s">
        <v>63</v>
      </c>
      <c r="R47" s="1"/>
      <c r="S47" s="31" t="s">
        <v>64</v>
      </c>
      <c r="T47" s="31" t="s">
        <v>65</v>
      </c>
      <c r="U47" s="31" t="s">
        <v>66</v>
      </c>
      <c r="V47" s="31" t="s">
        <v>68</v>
      </c>
    </row>
    <row r="48" spans="1:22" x14ac:dyDescent="0.25">
      <c r="A48" s="8">
        <v>3</v>
      </c>
      <c r="B48" s="31" t="s">
        <v>54</v>
      </c>
      <c r="C48" s="48"/>
      <c r="D48" s="50">
        <f>(ABS(D46-A48))</f>
        <v>13</v>
      </c>
      <c r="E48" s="49">
        <f>ABS(E46-A48)</f>
        <v>6.17</v>
      </c>
      <c r="F48" s="50">
        <f>ABS(F46-A48)</f>
        <v>15</v>
      </c>
      <c r="G48" s="59">
        <f>ABS(G46-A48)</f>
        <v>0</v>
      </c>
      <c r="I48" s="8">
        <v>146</v>
      </c>
      <c r="J48" s="31" t="s">
        <v>59</v>
      </c>
      <c r="K48" s="48"/>
      <c r="L48" s="17">
        <f>(ABS(L46-I48))</f>
        <v>70.669999999999987</v>
      </c>
      <c r="M48" s="17">
        <f>ABS(M46-I48)</f>
        <v>100.58</v>
      </c>
      <c r="N48" s="17">
        <f>ABS(N46-I48)</f>
        <v>93.25</v>
      </c>
      <c r="O48" s="18">
        <f>ABS(O46-I48)</f>
        <v>54.789999999999992</v>
      </c>
      <c r="Q48">
        <v>16.88</v>
      </c>
      <c r="R48" s="31" t="s">
        <v>64</v>
      </c>
      <c r="S48" s="48"/>
      <c r="T48" s="17">
        <f>(ABS(T46-Q48))</f>
        <v>99.83</v>
      </c>
      <c r="U48" s="49">
        <f>ABS(U46-Q48)</f>
        <v>1.4999999999999982</v>
      </c>
      <c r="V48" s="50">
        <f>ABS(V46-Q48)</f>
        <v>14.830000000000002</v>
      </c>
    </row>
    <row r="49" spans="1:22" x14ac:dyDescent="0.25">
      <c r="A49" s="8">
        <v>16</v>
      </c>
      <c r="B49" s="31" t="s">
        <v>55</v>
      </c>
      <c r="C49" s="51">
        <f>ABS(A49-C46)</f>
        <v>13</v>
      </c>
      <c r="D49" s="52"/>
      <c r="E49" s="58">
        <f>ABS(E46-A49)</f>
        <v>6.83</v>
      </c>
      <c r="F49" s="58">
        <f>ABS(F46-A49)</f>
        <v>2</v>
      </c>
      <c r="G49" s="60">
        <f>ABS(G46-A49)</f>
        <v>13</v>
      </c>
      <c r="I49" s="8">
        <v>216.67</v>
      </c>
      <c r="J49" s="31" t="s">
        <v>60</v>
      </c>
      <c r="K49" s="51"/>
      <c r="L49" s="52"/>
      <c r="M49" s="19">
        <f>ABS(M46-I49)</f>
        <v>171.25</v>
      </c>
      <c r="N49" s="19">
        <f>ABS(N46-I49)</f>
        <v>163.92</v>
      </c>
      <c r="O49" s="20">
        <f>ABS(O46-I49)</f>
        <v>15.879999999999995</v>
      </c>
      <c r="Q49">
        <v>116.71</v>
      </c>
      <c r="R49" s="31" t="s">
        <v>65</v>
      </c>
      <c r="S49" s="51"/>
      <c r="T49" s="52"/>
      <c r="U49" s="19">
        <f>ABS(U46-Q49)</f>
        <v>101.33</v>
      </c>
      <c r="V49" s="19">
        <f>ABS(V46-Q49)</f>
        <v>85</v>
      </c>
    </row>
    <row r="50" spans="1:22" x14ac:dyDescent="0.25">
      <c r="A50" s="8">
        <v>9.17</v>
      </c>
      <c r="B50" s="31" t="s">
        <v>56</v>
      </c>
      <c r="C50" s="51"/>
      <c r="D50" s="53"/>
      <c r="E50" s="52"/>
      <c r="F50" s="58">
        <f>ABS(F46-A50)</f>
        <v>8.83</v>
      </c>
      <c r="G50" s="61">
        <f>ABS(G46-A50)</f>
        <v>6.17</v>
      </c>
      <c r="I50" s="8">
        <v>45.42</v>
      </c>
      <c r="J50" s="31" t="s">
        <v>61</v>
      </c>
      <c r="K50" s="51"/>
      <c r="L50" s="53"/>
      <c r="M50" s="52"/>
      <c r="N50" s="58">
        <f>ABS(N46-I50)</f>
        <v>7.3299999999999983</v>
      </c>
      <c r="O50" s="20">
        <f>ABS(O46-I50)</f>
        <v>155.37</v>
      </c>
      <c r="Q50">
        <v>15.38</v>
      </c>
      <c r="R50" s="31" t="s">
        <v>66</v>
      </c>
      <c r="S50" s="51"/>
      <c r="T50" s="53"/>
      <c r="U50" s="52"/>
      <c r="V50" s="54">
        <f>ABS(V46-Q50)</f>
        <v>16.329999999999998</v>
      </c>
    </row>
    <row r="51" spans="1:22" x14ac:dyDescent="0.25">
      <c r="A51" s="8">
        <v>18</v>
      </c>
      <c r="B51" s="31" t="s">
        <v>57</v>
      </c>
      <c r="C51" s="51"/>
      <c r="D51" s="53"/>
      <c r="E51" s="53"/>
      <c r="F51" s="52"/>
      <c r="G51" s="60">
        <f>ABS(G46-A51)</f>
        <v>15</v>
      </c>
      <c r="I51" s="8">
        <v>52.75</v>
      </c>
      <c r="J51" s="31" t="s">
        <v>62</v>
      </c>
      <c r="K51" s="51"/>
      <c r="L51" s="53"/>
      <c r="M51" s="53"/>
      <c r="N51" s="52"/>
      <c r="O51" s="20">
        <f>ABS(O46-I51)</f>
        <v>148.04</v>
      </c>
      <c r="Q51">
        <v>31.71</v>
      </c>
      <c r="R51" s="31" t="s">
        <v>68</v>
      </c>
      <c r="S51" s="51"/>
      <c r="T51" s="53"/>
      <c r="U51" s="53"/>
      <c r="V51" s="52"/>
    </row>
    <row r="52" spans="1:22" x14ac:dyDescent="0.25">
      <c r="A52" s="8">
        <v>3</v>
      </c>
      <c r="B52" s="31" t="s">
        <v>58</v>
      </c>
      <c r="C52" s="55"/>
      <c r="D52" s="56"/>
      <c r="E52" s="56"/>
      <c r="F52" s="56"/>
      <c r="G52" s="57"/>
      <c r="I52" s="8">
        <v>200.79</v>
      </c>
      <c r="J52" s="31" t="s">
        <v>63</v>
      </c>
      <c r="K52" s="55"/>
      <c r="L52" s="56"/>
      <c r="M52" s="56"/>
      <c r="N52" s="56"/>
      <c r="O52" s="57"/>
      <c r="Q52">
        <v>82.58</v>
      </c>
      <c r="R52" s="31" t="s">
        <v>67</v>
      </c>
      <c r="S52" s="55"/>
      <c r="T52" s="56"/>
      <c r="U52" s="56"/>
      <c r="V52" s="56"/>
    </row>
    <row r="54" spans="1:22" x14ac:dyDescent="0.25">
      <c r="C54" s="46" t="s">
        <v>69</v>
      </c>
      <c r="K54" s="46" t="s">
        <v>69</v>
      </c>
      <c r="S54" s="46" t="s">
        <v>69</v>
      </c>
    </row>
    <row r="55" spans="1:22" x14ac:dyDescent="0.25">
      <c r="C55" s="47" t="s">
        <v>70</v>
      </c>
      <c r="K55" s="47" t="s">
        <v>70</v>
      </c>
      <c r="S55" s="47" t="s">
        <v>70</v>
      </c>
    </row>
    <row r="57" spans="1:22" x14ac:dyDescent="0.25">
      <c r="C57" s="62" t="s">
        <v>72</v>
      </c>
      <c r="K57" s="62" t="s">
        <v>71</v>
      </c>
      <c r="S57" s="62" t="s">
        <v>73</v>
      </c>
    </row>
  </sheetData>
  <mergeCells count="6">
    <mergeCell ref="G43:I43"/>
    <mergeCell ref="B29:D29"/>
    <mergeCell ref="F29:H29"/>
    <mergeCell ref="J29:L29"/>
    <mergeCell ref="N29:P29"/>
    <mergeCell ref="R29:T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K1" workbookViewId="0">
      <selection activeCell="N68" sqref="N68"/>
    </sheetView>
  </sheetViews>
  <sheetFormatPr defaultRowHeight="15" x14ac:dyDescent="0.25"/>
  <cols>
    <col min="1" max="1" width="17.7109375" bestFit="1" customWidth="1"/>
    <col min="2" max="2" width="9.85546875" bestFit="1" customWidth="1"/>
    <col min="3" max="3" width="10" bestFit="1" customWidth="1"/>
    <col min="4" max="4" width="9.85546875" bestFit="1" customWidth="1"/>
    <col min="5" max="5" width="17.7109375" bestFit="1" customWidth="1"/>
    <col min="9" max="9" width="17.7109375" bestFit="1" customWidth="1"/>
    <col min="13" max="13" width="17.7109375" bestFit="1" customWidth="1"/>
    <col min="17" max="17" width="17.7109375" bestFit="1" customWidth="1"/>
  </cols>
  <sheetData>
    <row r="1" spans="1:20" ht="18.75" x14ac:dyDescent="0.3">
      <c r="A1" s="8" t="s">
        <v>76</v>
      </c>
      <c r="H1" s="63" t="s">
        <v>74</v>
      </c>
      <c r="I1" s="63"/>
      <c r="J1" s="63"/>
    </row>
    <row r="3" spans="1:20" x14ac:dyDescent="0.25">
      <c r="A3" s="2" t="s">
        <v>0</v>
      </c>
      <c r="B3" s="2" t="s">
        <v>14</v>
      </c>
      <c r="C3" s="2" t="s">
        <v>16</v>
      </c>
      <c r="D3" s="2" t="s">
        <v>15</v>
      </c>
      <c r="E3" s="3" t="s">
        <v>1</v>
      </c>
      <c r="F3" s="3" t="s">
        <v>14</v>
      </c>
      <c r="G3" s="3" t="s">
        <v>16</v>
      </c>
      <c r="H3" s="3" t="s">
        <v>15</v>
      </c>
      <c r="I3" s="5" t="s">
        <v>2</v>
      </c>
      <c r="J3" s="5" t="s">
        <v>14</v>
      </c>
      <c r="K3" s="5" t="s">
        <v>16</v>
      </c>
      <c r="L3" s="5" t="s">
        <v>15</v>
      </c>
      <c r="M3" s="6" t="s">
        <v>3</v>
      </c>
      <c r="N3" s="6" t="s">
        <v>14</v>
      </c>
      <c r="O3" s="6" t="s">
        <v>16</v>
      </c>
      <c r="P3" s="6" t="s">
        <v>15</v>
      </c>
      <c r="Q3" s="4" t="s">
        <v>4</v>
      </c>
      <c r="R3" s="4" t="s">
        <v>14</v>
      </c>
      <c r="S3" s="4" t="s">
        <v>16</v>
      </c>
      <c r="T3" s="4" t="s">
        <v>15</v>
      </c>
    </row>
    <row r="4" spans="1:20" x14ac:dyDescent="0.25">
      <c r="A4" t="s">
        <v>5</v>
      </c>
      <c r="B4">
        <f>MID(A4,2,4) *1</f>
        <v>3</v>
      </c>
      <c r="C4">
        <f>MID(A4, 8, 4) *1</f>
        <v>144</v>
      </c>
      <c r="D4">
        <f>RIGHT(A4, 4) *1</f>
        <v>19</v>
      </c>
      <c r="E4" t="s">
        <v>17</v>
      </c>
      <c r="F4">
        <f>MID(E4,2,4) *1</f>
        <v>16</v>
      </c>
      <c r="G4">
        <f>MID(E4, 8, 4) *1</f>
        <v>224</v>
      </c>
      <c r="H4">
        <f>RIGHT(E4, 4) *1</f>
        <v>112</v>
      </c>
      <c r="I4" t="s">
        <v>25</v>
      </c>
      <c r="J4">
        <f>MID(I4,2,4) *1</f>
        <v>10</v>
      </c>
      <c r="K4">
        <f>MID(I4, 8, 4) *1</f>
        <v>162</v>
      </c>
      <c r="L4">
        <f>RIGHT(I4, 4) *1</f>
        <v>0</v>
      </c>
      <c r="M4" t="s">
        <v>35</v>
      </c>
      <c r="N4">
        <f>MID(M4,2,4) *1</f>
        <v>18</v>
      </c>
      <c r="O4">
        <f>MID(M4, 8, 4) *1</f>
        <v>48</v>
      </c>
      <c r="P4">
        <f>RIGHT(M4, 4) *1</f>
        <v>31</v>
      </c>
      <c r="Q4" t="s">
        <v>41</v>
      </c>
      <c r="R4">
        <f>MID(Q4,2,4) *1</f>
        <v>3</v>
      </c>
      <c r="S4">
        <f>MID(Q4, 8, 4) *1</f>
        <v>208</v>
      </c>
      <c r="T4">
        <f>RIGHT(Q4, 4) *1</f>
        <v>81</v>
      </c>
    </row>
    <row r="5" spans="1:20" x14ac:dyDescent="0.25">
      <c r="A5" t="s">
        <v>6</v>
      </c>
      <c r="B5">
        <f t="shared" ref="B5:B27" si="0">MID(A5,2,4) *1</f>
        <v>3</v>
      </c>
      <c r="C5">
        <f t="shared" ref="C5:C27" si="1">MID(A5, 8, 4) *1</f>
        <v>144</v>
      </c>
      <c r="D5">
        <f t="shared" ref="D5:D27" si="2">RIGHT(A5, 4) *1</f>
        <v>18</v>
      </c>
      <c r="E5" t="s">
        <v>17</v>
      </c>
      <c r="F5">
        <f t="shared" ref="F5:F27" si="3">MID(E5,2,4) *1</f>
        <v>16</v>
      </c>
      <c r="G5">
        <f t="shared" ref="G5:G27" si="4">MID(E5, 8, 4) *1</f>
        <v>224</v>
      </c>
      <c r="H5">
        <f t="shared" ref="H5:H27" si="5">RIGHT(E5, 4) *1</f>
        <v>112</v>
      </c>
      <c r="I5" t="s">
        <v>26</v>
      </c>
      <c r="J5">
        <f t="shared" ref="J5:J27" si="6">MID(I5,2,4) *1</f>
        <v>0</v>
      </c>
      <c r="K5">
        <f t="shared" ref="K5:K27" si="7">MID(I5, 8, 4) *1</f>
        <v>162</v>
      </c>
      <c r="L5">
        <f t="shared" ref="L5:L27" si="8">RIGHT(I5, 4) *1</f>
        <v>0</v>
      </c>
      <c r="M5" t="s">
        <v>36</v>
      </c>
      <c r="N5">
        <f t="shared" ref="N5:N27" si="9">MID(M5,2,4) *1</f>
        <v>18</v>
      </c>
      <c r="O5">
        <f t="shared" ref="O5:O27" si="10">MID(M5, 8, 4) *1</f>
        <v>48</v>
      </c>
      <c r="P5">
        <f t="shared" ref="P5:P27" si="11">RIGHT(M5, 4) *1</f>
        <v>2</v>
      </c>
      <c r="Q5" t="s">
        <v>41</v>
      </c>
      <c r="R5">
        <f t="shared" ref="R5:R27" si="12">MID(Q5,2,4) *1</f>
        <v>3</v>
      </c>
      <c r="S5">
        <f t="shared" ref="S5:S27" si="13">MID(Q5, 8, 4) *1</f>
        <v>208</v>
      </c>
      <c r="T5">
        <f t="shared" ref="T5:T27" si="14">RIGHT(Q5, 4) *1</f>
        <v>81</v>
      </c>
    </row>
    <row r="6" spans="1:20" x14ac:dyDescent="0.25">
      <c r="A6" t="s">
        <v>5</v>
      </c>
      <c r="B6">
        <f t="shared" si="0"/>
        <v>3</v>
      </c>
      <c r="C6">
        <f t="shared" si="1"/>
        <v>144</v>
      </c>
      <c r="D6">
        <f t="shared" si="2"/>
        <v>19</v>
      </c>
      <c r="E6" t="s">
        <v>18</v>
      </c>
      <c r="F6">
        <f t="shared" si="3"/>
        <v>16</v>
      </c>
      <c r="G6">
        <f t="shared" si="4"/>
        <v>208</v>
      </c>
      <c r="H6">
        <f t="shared" si="5"/>
        <v>111</v>
      </c>
      <c r="I6" t="s">
        <v>27</v>
      </c>
      <c r="J6">
        <f t="shared" si="6"/>
        <v>10</v>
      </c>
      <c r="K6">
        <f t="shared" si="7"/>
        <v>16</v>
      </c>
      <c r="L6">
        <f t="shared" si="8"/>
        <v>161</v>
      </c>
      <c r="M6" t="s">
        <v>35</v>
      </c>
      <c r="N6">
        <f t="shared" si="9"/>
        <v>18</v>
      </c>
      <c r="O6">
        <f t="shared" si="10"/>
        <v>48</v>
      </c>
      <c r="P6">
        <f t="shared" si="11"/>
        <v>31</v>
      </c>
      <c r="Q6" t="s">
        <v>41</v>
      </c>
      <c r="R6">
        <f t="shared" si="12"/>
        <v>3</v>
      </c>
      <c r="S6">
        <f t="shared" si="13"/>
        <v>208</v>
      </c>
      <c r="T6">
        <f t="shared" si="14"/>
        <v>81</v>
      </c>
    </row>
    <row r="7" spans="1:20" x14ac:dyDescent="0.25">
      <c r="A7" t="s">
        <v>6</v>
      </c>
      <c r="B7">
        <f t="shared" si="0"/>
        <v>3</v>
      </c>
      <c r="C7">
        <f t="shared" si="1"/>
        <v>144</v>
      </c>
      <c r="D7">
        <f t="shared" si="2"/>
        <v>18</v>
      </c>
      <c r="E7" t="s">
        <v>17</v>
      </c>
      <c r="F7">
        <f t="shared" si="3"/>
        <v>16</v>
      </c>
      <c r="G7">
        <f t="shared" si="4"/>
        <v>224</v>
      </c>
      <c r="H7">
        <f t="shared" si="5"/>
        <v>112</v>
      </c>
      <c r="I7" t="s">
        <v>28</v>
      </c>
      <c r="J7">
        <f t="shared" si="6"/>
        <v>10</v>
      </c>
      <c r="K7">
        <f t="shared" si="7"/>
        <v>10</v>
      </c>
      <c r="L7">
        <f t="shared" si="8"/>
        <v>0</v>
      </c>
      <c r="M7" t="s">
        <v>37</v>
      </c>
      <c r="N7">
        <f t="shared" si="9"/>
        <v>18</v>
      </c>
      <c r="O7">
        <f t="shared" si="10"/>
        <v>48</v>
      </c>
      <c r="P7">
        <f t="shared" si="11"/>
        <v>32</v>
      </c>
      <c r="Q7" t="s">
        <v>41</v>
      </c>
      <c r="R7">
        <f t="shared" si="12"/>
        <v>3</v>
      </c>
      <c r="S7">
        <f t="shared" si="13"/>
        <v>208</v>
      </c>
      <c r="T7">
        <f t="shared" si="14"/>
        <v>81</v>
      </c>
    </row>
    <row r="8" spans="1:20" x14ac:dyDescent="0.25">
      <c r="A8" t="s">
        <v>7</v>
      </c>
      <c r="B8">
        <f t="shared" si="0"/>
        <v>3</v>
      </c>
      <c r="C8">
        <f t="shared" si="1"/>
        <v>160</v>
      </c>
      <c r="D8">
        <f t="shared" si="2"/>
        <v>18</v>
      </c>
      <c r="E8" t="s">
        <v>19</v>
      </c>
      <c r="F8">
        <f t="shared" si="3"/>
        <v>16</v>
      </c>
      <c r="G8">
        <f t="shared" si="4"/>
        <v>240</v>
      </c>
      <c r="H8">
        <f t="shared" si="5"/>
        <v>113</v>
      </c>
      <c r="I8" t="s">
        <v>29</v>
      </c>
      <c r="J8">
        <f t="shared" si="6"/>
        <v>10</v>
      </c>
      <c r="K8">
        <f t="shared" si="7"/>
        <v>32</v>
      </c>
      <c r="L8">
        <f t="shared" si="8"/>
        <v>12</v>
      </c>
      <c r="M8" t="s">
        <v>38</v>
      </c>
      <c r="N8">
        <f t="shared" si="9"/>
        <v>18</v>
      </c>
      <c r="O8">
        <f t="shared" si="10"/>
        <v>64</v>
      </c>
      <c r="P8">
        <f t="shared" si="11"/>
        <v>31</v>
      </c>
      <c r="Q8" t="s">
        <v>41</v>
      </c>
      <c r="R8">
        <f t="shared" si="12"/>
        <v>3</v>
      </c>
      <c r="S8">
        <f t="shared" si="13"/>
        <v>208</v>
      </c>
      <c r="T8">
        <f t="shared" si="14"/>
        <v>81</v>
      </c>
    </row>
    <row r="9" spans="1:20" x14ac:dyDescent="0.25">
      <c r="A9" t="s">
        <v>5</v>
      </c>
      <c r="B9">
        <f t="shared" si="0"/>
        <v>3</v>
      </c>
      <c r="C9">
        <f t="shared" si="1"/>
        <v>144</v>
      </c>
      <c r="D9">
        <f t="shared" si="2"/>
        <v>19</v>
      </c>
      <c r="E9" t="s">
        <v>20</v>
      </c>
      <c r="F9">
        <f t="shared" si="3"/>
        <v>16</v>
      </c>
      <c r="G9">
        <f t="shared" si="4"/>
        <v>224</v>
      </c>
      <c r="H9">
        <f t="shared" si="5"/>
        <v>111</v>
      </c>
      <c r="I9" t="s">
        <v>30</v>
      </c>
      <c r="J9">
        <f t="shared" si="6"/>
        <v>10</v>
      </c>
      <c r="K9">
        <f t="shared" si="7"/>
        <v>0</v>
      </c>
      <c r="L9">
        <f t="shared" si="8"/>
        <v>11</v>
      </c>
      <c r="M9" t="s">
        <v>37</v>
      </c>
      <c r="N9">
        <f t="shared" si="9"/>
        <v>18</v>
      </c>
      <c r="O9">
        <f t="shared" si="10"/>
        <v>48</v>
      </c>
      <c r="P9">
        <f t="shared" si="11"/>
        <v>32</v>
      </c>
      <c r="Q9" t="s">
        <v>41</v>
      </c>
      <c r="R9">
        <f t="shared" si="12"/>
        <v>3</v>
      </c>
      <c r="S9">
        <f t="shared" si="13"/>
        <v>208</v>
      </c>
      <c r="T9">
        <f t="shared" si="14"/>
        <v>81</v>
      </c>
    </row>
    <row r="10" spans="1:20" x14ac:dyDescent="0.25">
      <c r="A10" t="s">
        <v>5</v>
      </c>
      <c r="B10">
        <f t="shared" si="0"/>
        <v>3</v>
      </c>
      <c r="C10">
        <f t="shared" si="1"/>
        <v>144</v>
      </c>
      <c r="D10">
        <f t="shared" si="2"/>
        <v>19</v>
      </c>
      <c r="E10" t="s">
        <v>20</v>
      </c>
      <c r="F10">
        <f t="shared" si="3"/>
        <v>16</v>
      </c>
      <c r="G10">
        <f t="shared" si="4"/>
        <v>224</v>
      </c>
      <c r="H10">
        <f t="shared" si="5"/>
        <v>111</v>
      </c>
      <c r="I10" t="s">
        <v>31</v>
      </c>
      <c r="J10">
        <f t="shared" si="6"/>
        <v>10</v>
      </c>
      <c r="K10">
        <f t="shared" si="7"/>
        <v>32</v>
      </c>
      <c r="L10">
        <f t="shared" si="8"/>
        <v>11</v>
      </c>
      <c r="M10" t="s">
        <v>39</v>
      </c>
      <c r="N10">
        <f t="shared" si="9"/>
        <v>18</v>
      </c>
      <c r="O10">
        <f t="shared" si="10"/>
        <v>64</v>
      </c>
      <c r="P10">
        <f t="shared" si="11"/>
        <v>32</v>
      </c>
      <c r="Q10" t="s">
        <v>42</v>
      </c>
      <c r="R10">
        <f t="shared" si="12"/>
        <v>3</v>
      </c>
      <c r="S10">
        <f t="shared" si="13"/>
        <v>208</v>
      </c>
      <c r="T10">
        <f t="shared" si="14"/>
        <v>82</v>
      </c>
    </row>
    <row r="11" spans="1:20" x14ac:dyDescent="0.25">
      <c r="A11" t="s">
        <v>5</v>
      </c>
      <c r="B11">
        <f t="shared" si="0"/>
        <v>3</v>
      </c>
      <c r="C11">
        <f t="shared" si="1"/>
        <v>144</v>
      </c>
      <c r="D11">
        <f t="shared" si="2"/>
        <v>19</v>
      </c>
      <c r="E11" t="s">
        <v>21</v>
      </c>
      <c r="F11">
        <f t="shared" si="3"/>
        <v>16</v>
      </c>
      <c r="G11">
        <f t="shared" si="4"/>
        <v>208</v>
      </c>
      <c r="H11">
        <f t="shared" si="5"/>
        <v>112</v>
      </c>
      <c r="I11" t="s">
        <v>29</v>
      </c>
      <c r="J11">
        <f t="shared" si="6"/>
        <v>10</v>
      </c>
      <c r="K11">
        <f t="shared" si="7"/>
        <v>32</v>
      </c>
      <c r="L11">
        <f t="shared" si="8"/>
        <v>12</v>
      </c>
      <c r="M11" t="s">
        <v>35</v>
      </c>
      <c r="N11">
        <f t="shared" si="9"/>
        <v>18</v>
      </c>
      <c r="O11">
        <f t="shared" si="10"/>
        <v>48</v>
      </c>
      <c r="P11">
        <f t="shared" si="11"/>
        <v>31</v>
      </c>
      <c r="Q11" t="s">
        <v>42</v>
      </c>
      <c r="R11">
        <f t="shared" si="12"/>
        <v>3</v>
      </c>
      <c r="S11">
        <f t="shared" si="13"/>
        <v>208</v>
      </c>
      <c r="T11">
        <f t="shared" si="14"/>
        <v>82</v>
      </c>
    </row>
    <row r="12" spans="1:20" x14ac:dyDescent="0.25">
      <c r="A12" t="s">
        <v>8</v>
      </c>
      <c r="B12">
        <f t="shared" si="0"/>
        <v>3</v>
      </c>
      <c r="C12">
        <f t="shared" si="1"/>
        <v>160</v>
      </c>
      <c r="D12">
        <f t="shared" si="2"/>
        <v>19</v>
      </c>
      <c r="E12" t="s">
        <v>22</v>
      </c>
      <c r="F12">
        <f t="shared" si="3"/>
        <v>16</v>
      </c>
      <c r="G12">
        <f t="shared" si="4"/>
        <v>224</v>
      </c>
      <c r="H12">
        <f t="shared" si="5"/>
        <v>113</v>
      </c>
      <c r="I12" t="s">
        <v>32</v>
      </c>
      <c r="J12">
        <f t="shared" si="6"/>
        <v>10</v>
      </c>
      <c r="K12">
        <f t="shared" si="7"/>
        <v>16</v>
      </c>
      <c r="L12">
        <f t="shared" si="8"/>
        <v>12</v>
      </c>
      <c r="M12" t="s">
        <v>39</v>
      </c>
      <c r="N12">
        <f t="shared" si="9"/>
        <v>18</v>
      </c>
      <c r="O12">
        <f t="shared" si="10"/>
        <v>64</v>
      </c>
      <c r="P12">
        <f t="shared" si="11"/>
        <v>32</v>
      </c>
      <c r="Q12" t="s">
        <v>43</v>
      </c>
      <c r="R12">
        <f t="shared" si="12"/>
        <v>3</v>
      </c>
      <c r="S12">
        <f t="shared" si="13"/>
        <v>224</v>
      </c>
      <c r="T12">
        <f t="shared" si="14"/>
        <v>81</v>
      </c>
    </row>
    <row r="13" spans="1:20" x14ac:dyDescent="0.25">
      <c r="A13" t="s">
        <v>5</v>
      </c>
      <c r="B13">
        <f t="shared" si="0"/>
        <v>3</v>
      </c>
      <c r="C13">
        <f t="shared" si="1"/>
        <v>144</v>
      </c>
      <c r="D13">
        <f t="shared" si="2"/>
        <v>19</v>
      </c>
      <c r="E13" t="s">
        <v>17</v>
      </c>
      <c r="F13">
        <f t="shared" si="3"/>
        <v>16</v>
      </c>
      <c r="G13">
        <f t="shared" si="4"/>
        <v>224</v>
      </c>
      <c r="H13">
        <f t="shared" si="5"/>
        <v>112</v>
      </c>
      <c r="I13" t="s">
        <v>33</v>
      </c>
      <c r="J13">
        <f t="shared" si="6"/>
        <v>10</v>
      </c>
      <c r="K13">
        <f t="shared" si="7"/>
        <v>16</v>
      </c>
      <c r="L13">
        <f t="shared" si="8"/>
        <v>11</v>
      </c>
      <c r="M13" t="s">
        <v>37</v>
      </c>
      <c r="N13">
        <f t="shared" si="9"/>
        <v>18</v>
      </c>
      <c r="O13">
        <f t="shared" si="10"/>
        <v>48</v>
      </c>
      <c r="P13">
        <f t="shared" si="11"/>
        <v>32</v>
      </c>
      <c r="Q13" t="s">
        <v>43</v>
      </c>
      <c r="R13">
        <f t="shared" si="12"/>
        <v>3</v>
      </c>
      <c r="S13">
        <f t="shared" si="13"/>
        <v>224</v>
      </c>
      <c r="T13">
        <f t="shared" si="14"/>
        <v>81</v>
      </c>
    </row>
    <row r="14" spans="1:20" x14ac:dyDescent="0.25">
      <c r="A14" t="s">
        <v>5</v>
      </c>
      <c r="B14">
        <f t="shared" si="0"/>
        <v>3</v>
      </c>
      <c r="C14">
        <f t="shared" si="1"/>
        <v>144</v>
      </c>
      <c r="D14">
        <f t="shared" si="2"/>
        <v>19</v>
      </c>
      <c r="E14" t="s">
        <v>17</v>
      </c>
      <c r="F14">
        <f t="shared" si="3"/>
        <v>16</v>
      </c>
      <c r="G14">
        <f t="shared" si="4"/>
        <v>224</v>
      </c>
      <c r="H14">
        <f t="shared" si="5"/>
        <v>112</v>
      </c>
      <c r="I14" t="s">
        <v>33</v>
      </c>
      <c r="J14">
        <f t="shared" si="6"/>
        <v>10</v>
      </c>
      <c r="K14">
        <f t="shared" si="7"/>
        <v>16</v>
      </c>
      <c r="L14">
        <f t="shared" si="8"/>
        <v>11</v>
      </c>
      <c r="M14" t="s">
        <v>39</v>
      </c>
      <c r="N14">
        <f t="shared" si="9"/>
        <v>18</v>
      </c>
      <c r="O14">
        <f t="shared" si="10"/>
        <v>64</v>
      </c>
      <c r="P14">
        <f t="shared" si="11"/>
        <v>32</v>
      </c>
      <c r="Q14" t="s">
        <v>41</v>
      </c>
      <c r="R14">
        <f t="shared" si="12"/>
        <v>3</v>
      </c>
      <c r="S14">
        <f t="shared" si="13"/>
        <v>208</v>
      </c>
      <c r="T14">
        <f t="shared" si="14"/>
        <v>81</v>
      </c>
    </row>
    <row r="15" spans="1:20" x14ac:dyDescent="0.25">
      <c r="A15" t="s">
        <v>6</v>
      </c>
      <c r="B15">
        <f t="shared" si="0"/>
        <v>3</v>
      </c>
      <c r="C15">
        <f t="shared" si="1"/>
        <v>144</v>
      </c>
      <c r="D15">
        <f t="shared" si="2"/>
        <v>18</v>
      </c>
      <c r="E15" t="s">
        <v>23</v>
      </c>
      <c r="F15">
        <f t="shared" si="3"/>
        <v>16</v>
      </c>
      <c r="G15">
        <f t="shared" si="4"/>
        <v>240</v>
      </c>
      <c r="H15">
        <f t="shared" si="5"/>
        <v>112</v>
      </c>
      <c r="I15" t="s">
        <v>29</v>
      </c>
      <c r="J15">
        <f t="shared" si="6"/>
        <v>10</v>
      </c>
      <c r="K15">
        <f t="shared" si="7"/>
        <v>32</v>
      </c>
      <c r="L15">
        <f t="shared" si="8"/>
        <v>12</v>
      </c>
      <c r="M15" t="s">
        <v>40</v>
      </c>
      <c r="N15">
        <f t="shared" si="9"/>
        <v>18</v>
      </c>
      <c r="O15">
        <f t="shared" si="10"/>
        <v>18</v>
      </c>
      <c r="P15">
        <f t="shared" si="11"/>
        <v>64</v>
      </c>
      <c r="Q15" t="s">
        <v>41</v>
      </c>
      <c r="R15">
        <f t="shared" si="12"/>
        <v>3</v>
      </c>
      <c r="S15">
        <f t="shared" si="13"/>
        <v>208</v>
      </c>
      <c r="T15">
        <f t="shared" si="14"/>
        <v>81</v>
      </c>
    </row>
    <row r="16" spans="1:20" x14ac:dyDescent="0.25">
      <c r="A16" t="s">
        <v>9</v>
      </c>
      <c r="B16">
        <f t="shared" si="0"/>
        <v>3</v>
      </c>
      <c r="C16">
        <f t="shared" si="1"/>
        <v>144</v>
      </c>
      <c r="D16">
        <f t="shared" si="2"/>
        <v>17</v>
      </c>
      <c r="E16" t="s">
        <v>24</v>
      </c>
      <c r="F16">
        <f t="shared" si="3"/>
        <v>16</v>
      </c>
      <c r="G16">
        <f t="shared" si="4"/>
        <v>16</v>
      </c>
      <c r="H16">
        <f t="shared" si="5"/>
        <v>224</v>
      </c>
      <c r="I16" t="s">
        <v>29</v>
      </c>
      <c r="J16">
        <f t="shared" si="6"/>
        <v>10</v>
      </c>
      <c r="K16">
        <f t="shared" si="7"/>
        <v>32</v>
      </c>
      <c r="L16">
        <f t="shared" si="8"/>
        <v>12</v>
      </c>
      <c r="M16" t="s">
        <v>35</v>
      </c>
      <c r="N16">
        <f t="shared" si="9"/>
        <v>18</v>
      </c>
      <c r="O16">
        <f t="shared" si="10"/>
        <v>48</v>
      </c>
      <c r="P16">
        <f t="shared" si="11"/>
        <v>31</v>
      </c>
      <c r="Q16" t="s">
        <v>41</v>
      </c>
      <c r="R16">
        <f t="shared" si="12"/>
        <v>3</v>
      </c>
      <c r="S16">
        <f t="shared" si="13"/>
        <v>208</v>
      </c>
      <c r="T16">
        <f t="shared" si="14"/>
        <v>81</v>
      </c>
    </row>
    <row r="17" spans="1:20" x14ac:dyDescent="0.25">
      <c r="A17" t="s">
        <v>8</v>
      </c>
      <c r="B17">
        <f t="shared" si="0"/>
        <v>3</v>
      </c>
      <c r="C17">
        <f t="shared" si="1"/>
        <v>160</v>
      </c>
      <c r="D17">
        <f t="shared" si="2"/>
        <v>19</v>
      </c>
      <c r="E17" t="s">
        <v>19</v>
      </c>
      <c r="F17">
        <f t="shared" si="3"/>
        <v>16</v>
      </c>
      <c r="G17">
        <f t="shared" si="4"/>
        <v>240</v>
      </c>
      <c r="H17">
        <f t="shared" si="5"/>
        <v>113</v>
      </c>
      <c r="I17" t="s">
        <v>29</v>
      </c>
      <c r="J17">
        <f t="shared" si="6"/>
        <v>10</v>
      </c>
      <c r="K17">
        <f t="shared" si="7"/>
        <v>32</v>
      </c>
      <c r="L17">
        <f t="shared" si="8"/>
        <v>12</v>
      </c>
      <c r="M17" t="s">
        <v>37</v>
      </c>
      <c r="N17">
        <f t="shared" si="9"/>
        <v>18</v>
      </c>
      <c r="O17">
        <f t="shared" si="10"/>
        <v>48</v>
      </c>
      <c r="P17">
        <f t="shared" si="11"/>
        <v>32</v>
      </c>
      <c r="Q17" t="s">
        <v>41</v>
      </c>
      <c r="R17">
        <f t="shared" si="12"/>
        <v>3</v>
      </c>
      <c r="S17">
        <f t="shared" si="13"/>
        <v>208</v>
      </c>
      <c r="T17">
        <f t="shared" si="14"/>
        <v>81</v>
      </c>
    </row>
    <row r="18" spans="1:20" x14ac:dyDescent="0.25">
      <c r="A18" t="s">
        <v>10</v>
      </c>
      <c r="B18">
        <f t="shared" si="0"/>
        <v>3</v>
      </c>
      <c r="C18">
        <f t="shared" si="1"/>
        <v>144</v>
      </c>
      <c r="D18">
        <f t="shared" si="2"/>
        <v>16</v>
      </c>
      <c r="E18" t="s">
        <v>17</v>
      </c>
      <c r="F18">
        <f t="shared" si="3"/>
        <v>16</v>
      </c>
      <c r="G18">
        <f t="shared" si="4"/>
        <v>224</v>
      </c>
      <c r="H18">
        <f t="shared" si="5"/>
        <v>112</v>
      </c>
      <c r="I18" t="s">
        <v>34</v>
      </c>
      <c r="J18">
        <f t="shared" si="6"/>
        <v>10</v>
      </c>
      <c r="K18">
        <f t="shared" si="7"/>
        <v>0</v>
      </c>
      <c r="L18">
        <f t="shared" si="8"/>
        <v>10</v>
      </c>
      <c r="M18" t="s">
        <v>38</v>
      </c>
      <c r="N18">
        <f t="shared" si="9"/>
        <v>18</v>
      </c>
      <c r="O18">
        <f t="shared" si="10"/>
        <v>64</v>
      </c>
      <c r="P18">
        <f t="shared" si="11"/>
        <v>31</v>
      </c>
      <c r="Q18" t="s">
        <v>42</v>
      </c>
      <c r="R18">
        <f t="shared" si="12"/>
        <v>3</v>
      </c>
      <c r="S18">
        <f t="shared" si="13"/>
        <v>208</v>
      </c>
      <c r="T18">
        <f t="shared" si="14"/>
        <v>82</v>
      </c>
    </row>
    <row r="19" spans="1:20" x14ac:dyDescent="0.25">
      <c r="A19" t="s">
        <v>11</v>
      </c>
      <c r="B19">
        <f t="shared" si="0"/>
        <v>3</v>
      </c>
      <c r="C19">
        <f t="shared" si="1"/>
        <v>160</v>
      </c>
      <c r="D19">
        <f t="shared" si="2"/>
        <v>1</v>
      </c>
      <c r="E19" t="s">
        <v>17</v>
      </c>
      <c r="F19">
        <f t="shared" si="3"/>
        <v>16</v>
      </c>
      <c r="G19">
        <f t="shared" si="4"/>
        <v>224</v>
      </c>
      <c r="H19">
        <f t="shared" si="5"/>
        <v>112</v>
      </c>
      <c r="I19" t="s">
        <v>25</v>
      </c>
      <c r="J19">
        <f t="shared" si="6"/>
        <v>10</v>
      </c>
      <c r="K19">
        <f t="shared" si="7"/>
        <v>162</v>
      </c>
      <c r="L19">
        <f t="shared" si="8"/>
        <v>0</v>
      </c>
      <c r="M19" t="s">
        <v>37</v>
      </c>
      <c r="N19">
        <f t="shared" si="9"/>
        <v>18</v>
      </c>
      <c r="O19">
        <f t="shared" si="10"/>
        <v>48</v>
      </c>
      <c r="P19">
        <f t="shared" si="11"/>
        <v>32</v>
      </c>
      <c r="Q19" t="s">
        <v>44</v>
      </c>
      <c r="R19">
        <f t="shared" si="12"/>
        <v>3</v>
      </c>
      <c r="S19">
        <f t="shared" si="13"/>
        <v>3</v>
      </c>
      <c r="T19">
        <f t="shared" si="14"/>
        <v>192</v>
      </c>
    </row>
    <row r="20" spans="1:20" x14ac:dyDescent="0.25">
      <c r="A20" t="s">
        <v>6</v>
      </c>
      <c r="B20">
        <f t="shared" si="0"/>
        <v>3</v>
      </c>
      <c r="C20">
        <f t="shared" si="1"/>
        <v>144</v>
      </c>
      <c r="D20">
        <f t="shared" si="2"/>
        <v>18</v>
      </c>
      <c r="E20" t="s">
        <v>17</v>
      </c>
      <c r="F20">
        <f t="shared" si="3"/>
        <v>16</v>
      </c>
      <c r="G20">
        <f t="shared" si="4"/>
        <v>224</v>
      </c>
      <c r="H20">
        <f t="shared" si="5"/>
        <v>112</v>
      </c>
      <c r="I20" t="s">
        <v>26</v>
      </c>
      <c r="J20">
        <f t="shared" si="6"/>
        <v>0</v>
      </c>
      <c r="K20">
        <f t="shared" si="7"/>
        <v>162</v>
      </c>
      <c r="L20">
        <f t="shared" si="8"/>
        <v>0</v>
      </c>
      <c r="M20" t="s">
        <v>39</v>
      </c>
      <c r="N20">
        <f t="shared" si="9"/>
        <v>18</v>
      </c>
      <c r="O20">
        <f t="shared" si="10"/>
        <v>64</v>
      </c>
      <c r="P20">
        <f t="shared" si="11"/>
        <v>32</v>
      </c>
      <c r="Q20" t="s">
        <v>41</v>
      </c>
      <c r="R20">
        <f t="shared" si="12"/>
        <v>3</v>
      </c>
      <c r="S20">
        <f t="shared" si="13"/>
        <v>208</v>
      </c>
      <c r="T20">
        <f t="shared" si="14"/>
        <v>81</v>
      </c>
    </row>
    <row r="21" spans="1:20" x14ac:dyDescent="0.25">
      <c r="A21" t="s">
        <v>6</v>
      </c>
      <c r="B21">
        <f t="shared" si="0"/>
        <v>3</v>
      </c>
      <c r="C21">
        <f t="shared" si="1"/>
        <v>144</v>
      </c>
      <c r="D21">
        <f t="shared" si="2"/>
        <v>18</v>
      </c>
      <c r="E21" t="s">
        <v>17</v>
      </c>
      <c r="F21">
        <f t="shared" si="3"/>
        <v>16</v>
      </c>
      <c r="G21">
        <f t="shared" si="4"/>
        <v>224</v>
      </c>
      <c r="H21">
        <f t="shared" si="5"/>
        <v>112</v>
      </c>
      <c r="I21" t="s">
        <v>32</v>
      </c>
      <c r="J21">
        <f t="shared" si="6"/>
        <v>10</v>
      </c>
      <c r="K21">
        <f t="shared" si="7"/>
        <v>16</v>
      </c>
      <c r="L21">
        <f t="shared" si="8"/>
        <v>12</v>
      </c>
      <c r="M21" t="s">
        <v>37</v>
      </c>
      <c r="N21">
        <f t="shared" si="9"/>
        <v>18</v>
      </c>
      <c r="O21">
        <f t="shared" si="10"/>
        <v>48</v>
      </c>
      <c r="P21">
        <f t="shared" si="11"/>
        <v>32</v>
      </c>
      <c r="Q21" t="s">
        <v>41</v>
      </c>
      <c r="R21">
        <f t="shared" si="12"/>
        <v>3</v>
      </c>
      <c r="S21">
        <f t="shared" si="13"/>
        <v>208</v>
      </c>
      <c r="T21">
        <f t="shared" si="14"/>
        <v>81</v>
      </c>
    </row>
    <row r="22" spans="1:20" x14ac:dyDescent="0.25">
      <c r="A22" t="s">
        <v>5</v>
      </c>
      <c r="B22">
        <f t="shared" si="0"/>
        <v>3</v>
      </c>
      <c r="C22">
        <f t="shared" si="1"/>
        <v>144</v>
      </c>
      <c r="D22">
        <f t="shared" si="2"/>
        <v>19</v>
      </c>
      <c r="E22" t="s">
        <v>19</v>
      </c>
      <c r="F22">
        <f t="shared" si="3"/>
        <v>16</v>
      </c>
      <c r="G22">
        <f t="shared" si="4"/>
        <v>240</v>
      </c>
      <c r="H22">
        <f t="shared" si="5"/>
        <v>113</v>
      </c>
      <c r="I22" t="s">
        <v>32</v>
      </c>
      <c r="J22">
        <f t="shared" si="6"/>
        <v>10</v>
      </c>
      <c r="K22">
        <f t="shared" si="7"/>
        <v>16</v>
      </c>
      <c r="L22">
        <f t="shared" si="8"/>
        <v>12</v>
      </c>
      <c r="M22" t="s">
        <v>39</v>
      </c>
      <c r="N22">
        <f t="shared" si="9"/>
        <v>18</v>
      </c>
      <c r="O22">
        <f t="shared" si="10"/>
        <v>64</v>
      </c>
      <c r="P22">
        <f t="shared" si="11"/>
        <v>32</v>
      </c>
      <c r="Q22" t="s">
        <v>41</v>
      </c>
      <c r="R22">
        <f t="shared" si="12"/>
        <v>3</v>
      </c>
      <c r="S22">
        <f t="shared" si="13"/>
        <v>208</v>
      </c>
      <c r="T22">
        <f t="shared" si="14"/>
        <v>81</v>
      </c>
    </row>
    <row r="23" spans="1:20" x14ac:dyDescent="0.25">
      <c r="A23" t="s">
        <v>6</v>
      </c>
      <c r="B23">
        <f t="shared" si="0"/>
        <v>3</v>
      </c>
      <c r="C23">
        <f t="shared" si="1"/>
        <v>144</v>
      </c>
      <c r="D23">
        <f t="shared" si="2"/>
        <v>18</v>
      </c>
      <c r="E23" t="s">
        <v>23</v>
      </c>
      <c r="F23">
        <f t="shared" si="3"/>
        <v>16</v>
      </c>
      <c r="G23">
        <f t="shared" si="4"/>
        <v>240</v>
      </c>
      <c r="H23">
        <f t="shared" si="5"/>
        <v>112</v>
      </c>
      <c r="I23" t="s">
        <v>29</v>
      </c>
      <c r="J23">
        <f t="shared" si="6"/>
        <v>10</v>
      </c>
      <c r="K23">
        <f t="shared" si="7"/>
        <v>32</v>
      </c>
      <c r="L23">
        <f t="shared" si="8"/>
        <v>12</v>
      </c>
      <c r="M23" t="s">
        <v>38</v>
      </c>
      <c r="N23">
        <f t="shared" si="9"/>
        <v>18</v>
      </c>
      <c r="O23">
        <f t="shared" si="10"/>
        <v>64</v>
      </c>
      <c r="P23">
        <f t="shared" si="11"/>
        <v>31</v>
      </c>
      <c r="Q23" t="s">
        <v>41</v>
      </c>
      <c r="R23">
        <f t="shared" si="12"/>
        <v>3</v>
      </c>
      <c r="S23">
        <f t="shared" si="13"/>
        <v>208</v>
      </c>
      <c r="T23">
        <f t="shared" si="14"/>
        <v>81</v>
      </c>
    </row>
    <row r="24" spans="1:20" x14ac:dyDescent="0.25">
      <c r="A24" t="s">
        <v>5</v>
      </c>
      <c r="B24">
        <f t="shared" si="0"/>
        <v>3</v>
      </c>
      <c r="C24">
        <f t="shared" si="1"/>
        <v>144</v>
      </c>
      <c r="D24">
        <f t="shared" si="2"/>
        <v>19</v>
      </c>
      <c r="E24" t="s">
        <v>21</v>
      </c>
      <c r="F24">
        <f t="shared" si="3"/>
        <v>16</v>
      </c>
      <c r="G24">
        <f t="shared" si="4"/>
        <v>208</v>
      </c>
      <c r="H24">
        <f t="shared" si="5"/>
        <v>112</v>
      </c>
      <c r="I24" t="s">
        <v>33</v>
      </c>
      <c r="J24">
        <f t="shared" si="6"/>
        <v>10</v>
      </c>
      <c r="K24">
        <f t="shared" si="7"/>
        <v>16</v>
      </c>
      <c r="L24">
        <f t="shared" si="8"/>
        <v>11</v>
      </c>
      <c r="M24" t="s">
        <v>35</v>
      </c>
      <c r="N24">
        <f t="shared" si="9"/>
        <v>18</v>
      </c>
      <c r="O24">
        <f t="shared" si="10"/>
        <v>48</v>
      </c>
      <c r="P24">
        <f t="shared" si="11"/>
        <v>31</v>
      </c>
      <c r="Q24" t="s">
        <v>45</v>
      </c>
      <c r="R24">
        <f t="shared" si="12"/>
        <v>3</v>
      </c>
      <c r="S24">
        <f t="shared" si="13"/>
        <v>208</v>
      </c>
      <c r="T24">
        <f t="shared" si="14"/>
        <v>5</v>
      </c>
    </row>
    <row r="25" spans="1:20" x14ac:dyDescent="0.25">
      <c r="A25" t="s">
        <v>12</v>
      </c>
      <c r="B25">
        <f t="shared" si="0"/>
        <v>3</v>
      </c>
      <c r="C25">
        <f t="shared" si="1"/>
        <v>128</v>
      </c>
      <c r="D25">
        <f t="shared" si="2"/>
        <v>16</v>
      </c>
      <c r="E25" t="s">
        <v>17</v>
      </c>
      <c r="F25">
        <f t="shared" si="3"/>
        <v>16</v>
      </c>
      <c r="G25">
        <f t="shared" si="4"/>
        <v>224</v>
      </c>
      <c r="H25">
        <f t="shared" si="5"/>
        <v>112</v>
      </c>
      <c r="I25" t="s">
        <v>29</v>
      </c>
      <c r="J25">
        <f t="shared" si="6"/>
        <v>10</v>
      </c>
      <c r="K25">
        <f t="shared" si="7"/>
        <v>32</v>
      </c>
      <c r="L25">
        <f t="shared" si="8"/>
        <v>12</v>
      </c>
      <c r="M25" t="s">
        <v>39</v>
      </c>
      <c r="N25">
        <f t="shared" si="9"/>
        <v>18</v>
      </c>
      <c r="O25">
        <f t="shared" si="10"/>
        <v>64</v>
      </c>
      <c r="P25">
        <f t="shared" si="11"/>
        <v>32</v>
      </c>
      <c r="Q25" t="s">
        <v>46</v>
      </c>
      <c r="R25">
        <f t="shared" si="12"/>
        <v>3</v>
      </c>
      <c r="S25">
        <f t="shared" si="13"/>
        <v>208</v>
      </c>
      <c r="T25">
        <f t="shared" si="14"/>
        <v>80</v>
      </c>
    </row>
    <row r="26" spans="1:20" x14ac:dyDescent="0.25">
      <c r="A26" t="s">
        <v>13</v>
      </c>
      <c r="B26">
        <v>3</v>
      </c>
      <c r="C26">
        <v>144</v>
      </c>
      <c r="D26">
        <f t="shared" si="2"/>
        <v>1</v>
      </c>
      <c r="E26" t="s">
        <v>17</v>
      </c>
      <c r="F26">
        <f t="shared" si="3"/>
        <v>16</v>
      </c>
      <c r="G26">
        <f t="shared" si="4"/>
        <v>224</v>
      </c>
      <c r="H26">
        <f t="shared" si="5"/>
        <v>112</v>
      </c>
      <c r="I26" t="s">
        <v>31</v>
      </c>
      <c r="J26">
        <f t="shared" si="6"/>
        <v>10</v>
      </c>
      <c r="K26">
        <f t="shared" si="7"/>
        <v>32</v>
      </c>
      <c r="L26">
        <f t="shared" si="8"/>
        <v>11</v>
      </c>
      <c r="M26" t="s">
        <v>35</v>
      </c>
      <c r="N26">
        <f t="shared" si="9"/>
        <v>18</v>
      </c>
      <c r="O26">
        <f t="shared" si="10"/>
        <v>48</v>
      </c>
      <c r="P26">
        <f t="shared" si="11"/>
        <v>31</v>
      </c>
      <c r="Q26" t="s">
        <v>42</v>
      </c>
      <c r="R26">
        <f t="shared" si="12"/>
        <v>3</v>
      </c>
      <c r="S26">
        <f t="shared" si="13"/>
        <v>208</v>
      </c>
      <c r="T26">
        <f t="shared" si="14"/>
        <v>82</v>
      </c>
    </row>
    <row r="27" spans="1:20" x14ac:dyDescent="0.25">
      <c r="A27" t="s">
        <v>5</v>
      </c>
      <c r="B27">
        <f t="shared" si="0"/>
        <v>3</v>
      </c>
      <c r="C27">
        <f t="shared" si="1"/>
        <v>144</v>
      </c>
      <c r="D27">
        <f t="shared" si="2"/>
        <v>19</v>
      </c>
      <c r="E27" t="s">
        <v>17</v>
      </c>
      <c r="F27">
        <f t="shared" si="3"/>
        <v>16</v>
      </c>
      <c r="G27">
        <f t="shared" si="4"/>
        <v>224</v>
      </c>
      <c r="H27">
        <f t="shared" si="5"/>
        <v>112</v>
      </c>
      <c r="I27" t="s">
        <v>29</v>
      </c>
      <c r="J27">
        <f t="shared" si="6"/>
        <v>10</v>
      </c>
      <c r="K27">
        <f t="shared" si="7"/>
        <v>32</v>
      </c>
      <c r="L27">
        <f t="shared" si="8"/>
        <v>12</v>
      </c>
      <c r="M27" t="s">
        <v>37</v>
      </c>
      <c r="N27">
        <f t="shared" si="9"/>
        <v>18</v>
      </c>
      <c r="O27">
        <f t="shared" si="10"/>
        <v>48</v>
      </c>
      <c r="P27">
        <f t="shared" si="11"/>
        <v>32</v>
      </c>
      <c r="Q27" t="s">
        <v>41</v>
      </c>
      <c r="R27">
        <f t="shared" si="12"/>
        <v>3</v>
      </c>
      <c r="S27">
        <f t="shared" si="13"/>
        <v>208</v>
      </c>
      <c r="T27">
        <f t="shared" si="14"/>
        <v>81</v>
      </c>
    </row>
    <row r="29" spans="1:20" x14ac:dyDescent="0.25">
      <c r="B29" s="64" t="s">
        <v>0</v>
      </c>
      <c r="C29" s="64"/>
      <c r="D29" s="64"/>
      <c r="F29" s="65" t="s">
        <v>1</v>
      </c>
      <c r="G29" s="65"/>
      <c r="H29" s="65"/>
      <c r="J29" s="66" t="s">
        <v>2</v>
      </c>
      <c r="K29" s="66"/>
      <c r="L29" s="66"/>
      <c r="N29" s="67" t="s">
        <v>3</v>
      </c>
      <c r="O29" s="67"/>
      <c r="P29" s="67"/>
      <c r="R29" s="68" t="s">
        <v>4</v>
      </c>
      <c r="S29" s="68"/>
      <c r="T29" s="68"/>
    </row>
    <row r="30" spans="1:20" x14ac:dyDescent="0.25">
      <c r="A30" s="1"/>
      <c r="B30" s="7" t="s">
        <v>14</v>
      </c>
      <c r="C30" s="7" t="s">
        <v>16</v>
      </c>
      <c r="D30" s="7" t="s">
        <v>15</v>
      </c>
      <c r="E30" s="1"/>
      <c r="F30" s="16" t="str">
        <f t="shared" ref="F30:H30" si="15">B30</f>
        <v>R</v>
      </c>
      <c r="G30" s="16" t="str">
        <f t="shared" si="15"/>
        <v>G</v>
      </c>
      <c r="H30" s="16" t="str">
        <f t="shared" si="15"/>
        <v>B</v>
      </c>
      <c r="I30" s="1"/>
      <c r="J30" s="10" t="str">
        <f t="shared" ref="J30:L30" si="16">B30</f>
        <v>R</v>
      </c>
      <c r="K30" s="10" t="str">
        <f t="shared" si="16"/>
        <v>G</v>
      </c>
      <c r="L30" s="10" t="str">
        <f t="shared" si="16"/>
        <v>B</v>
      </c>
      <c r="M30" s="1"/>
      <c r="N30" s="11" t="str">
        <f t="shared" ref="N30:P30" si="17">B30</f>
        <v>R</v>
      </c>
      <c r="O30" s="11" t="str">
        <f t="shared" si="17"/>
        <v>G</v>
      </c>
      <c r="P30" s="11" t="str">
        <f t="shared" si="17"/>
        <v>B</v>
      </c>
      <c r="Q30" s="1"/>
      <c r="R30" s="12" t="str">
        <f t="shared" ref="R30:T30" si="18">B30</f>
        <v>R</v>
      </c>
      <c r="S30" s="12" t="str">
        <f t="shared" si="18"/>
        <v>G</v>
      </c>
      <c r="T30" s="12" t="str">
        <f t="shared" si="18"/>
        <v>B</v>
      </c>
    </row>
    <row r="31" spans="1:20" x14ac:dyDescent="0.25">
      <c r="A31" s="1" t="s">
        <v>47</v>
      </c>
      <c r="B31" s="21">
        <f>ROUND(AVERAGE(B4:B27), 2)</f>
        <v>3</v>
      </c>
      <c r="C31" s="22">
        <f>ROUND(AVERAGE(C4:C27), 2)</f>
        <v>146</v>
      </c>
      <c r="D31" s="23">
        <f>ROUND(AVERAGE(D4:D27), 2)</f>
        <v>16.88</v>
      </c>
      <c r="E31" s="8"/>
      <c r="F31" s="21">
        <f>ROUND(AVERAGE(F4:F27), 2)</f>
        <v>16</v>
      </c>
      <c r="G31" s="22">
        <f t="shared" ref="G31:H31" si="19">ROUND(AVERAGE(G4:G27), 2)</f>
        <v>216.67</v>
      </c>
      <c r="H31" s="23">
        <f t="shared" si="19"/>
        <v>116.71</v>
      </c>
      <c r="I31" s="8"/>
      <c r="J31" s="21">
        <f>ROUND(AVERAGE(J4:J27), 2)</f>
        <v>9.17</v>
      </c>
      <c r="K31" s="22">
        <f t="shared" ref="K31:L31" si="20">ROUND(AVERAGE(K4:K27), 2)</f>
        <v>45.42</v>
      </c>
      <c r="L31" s="23">
        <f t="shared" si="20"/>
        <v>15.38</v>
      </c>
      <c r="M31" s="8"/>
      <c r="N31" s="21">
        <f>ROUND(AVERAGE(N4:N27), 2)</f>
        <v>18</v>
      </c>
      <c r="O31" s="22">
        <f t="shared" ref="O31:P31" si="21">ROUND(AVERAGE(O4:O27), 2)</f>
        <v>52.75</v>
      </c>
      <c r="P31" s="23">
        <f t="shared" si="21"/>
        <v>31.71</v>
      </c>
      <c r="Q31" s="8"/>
      <c r="R31" s="21">
        <f>ROUND(AVERAGE(R4:R27), 2)</f>
        <v>3</v>
      </c>
      <c r="S31" s="22">
        <f t="shared" ref="S31:T31" si="22">ROUND(AVERAGE(S4:S27), 2)</f>
        <v>200.79</v>
      </c>
      <c r="T31" s="23">
        <f t="shared" si="22"/>
        <v>82.58</v>
      </c>
    </row>
    <row r="32" spans="1:20" x14ac:dyDescent="0.25">
      <c r="A32" s="1" t="s">
        <v>48</v>
      </c>
      <c r="B32" s="24">
        <f>ROUND(_xlfn.STDEV.P(B4:B27),2)</f>
        <v>0</v>
      </c>
      <c r="C32" s="25">
        <f>ROUND(_xlfn.STDEV.P(C4:C27),2)</f>
        <v>7.02</v>
      </c>
      <c r="D32" s="26">
        <f>ROUND(_xlfn.STDEV.P(D4:D27),2)</f>
        <v>4.87</v>
      </c>
      <c r="E32" s="8"/>
      <c r="F32" s="24">
        <f>ROUND(_xlfn.STDEV.P(F4:F27),2)</f>
        <v>0</v>
      </c>
      <c r="G32" s="25">
        <f t="shared" ref="G32:H32" si="23">ROUND(_xlfn.STDEV.P(G4:G27),2)</f>
        <v>42.83</v>
      </c>
      <c r="H32" s="26">
        <f t="shared" si="23"/>
        <v>22.38</v>
      </c>
      <c r="I32" s="8"/>
      <c r="J32" s="24">
        <f>ROUND(_xlfn.STDEV.P(J4:J27),2)</f>
        <v>2.76</v>
      </c>
      <c r="K32" s="25">
        <f t="shared" ref="K32:L32" si="24">ROUND(_xlfn.STDEV.P(K4:K27),2)</f>
        <v>53.07</v>
      </c>
      <c r="L32" s="26">
        <f t="shared" si="24"/>
        <v>30.73</v>
      </c>
      <c r="M32" s="8"/>
      <c r="N32" s="24">
        <f>ROUND(_xlfn.STDEV.P(N4:N27),2)</f>
        <v>0</v>
      </c>
      <c r="O32" s="25">
        <f t="shared" ref="O32:P32" si="25">ROUND(_xlfn.STDEV.P(O4:O27),2)</f>
        <v>10.53</v>
      </c>
      <c r="P32" s="26">
        <f t="shared" si="25"/>
        <v>8.9700000000000006</v>
      </c>
      <c r="Q32" s="8"/>
      <c r="R32" s="24">
        <f>ROUND(_xlfn.STDEV.P(R4:R27),2)</f>
        <v>0</v>
      </c>
      <c r="S32" s="25">
        <f t="shared" ref="S32:T32" si="26">ROUND(_xlfn.STDEV.P(S4:S27),2)</f>
        <v>41.48</v>
      </c>
      <c r="T32" s="26">
        <f t="shared" si="26"/>
        <v>27.42</v>
      </c>
    </row>
    <row r="33" spans="1:23" x14ac:dyDescent="0.25">
      <c r="A33" s="1" t="s">
        <v>49</v>
      </c>
      <c r="B33" s="27" t="str">
        <f>CONCATENATE(MIN(B4:B27), " - ", MAX(B4:B27))</f>
        <v>3 - 3</v>
      </c>
      <c r="C33" s="28" t="str">
        <f>CONCATENATE(MIN(C4:C27), " - ", MAX(C4:C27))</f>
        <v>128 - 160</v>
      </c>
      <c r="D33" s="29" t="str">
        <f>CONCATENATE(MIN(D4:D27), " - ", MAX(D4:D27))</f>
        <v>1 - 19</v>
      </c>
      <c r="E33" s="8"/>
      <c r="F33" s="27" t="str">
        <f>CONCATENATE(MIN(F4:F27), " - ", MAX(F4:F27))</f>
        <v>16 - 16</v>
      </c>
      <c r="G33" s="28" t="str">
        <f t="shared" ref="G33:H33" si="27">CONCATENATE(MIN(G4:G27), " - ", MAX(G4:G27))</f>
        <v>16 - 240</v>
      </c>
      <c r="H33" s="29" t="str">
        <f t="shared" si="27"/>
        <v>111 - 224</v>
      </c>
      <c r="I33" s="8"/>
      <c r="J33" s="27" t="str">
        <f>CONCATENATE(MIN(J4:J27), " - ", MAX(J4:J27))</f>
        <v>0 - 10</v>
      </c>
      <c r="K33" s="28" t="str">
        <f t="shared" ref="K33:L33" si="28">CONCATENATE(MIN(K4:K27), " - ", MAX(K4:K27))</f>
        <v>0 - 162</v>
      </c>
      <c r="L33" s="29" t="str">
        <f t="shared" si="28"/>
        <v>0 - 161</v>
      </c>
      <c r="M33" s="8"/>
      <c r="N33" s="27" t="str">
        <f>CONCATENATE(MIN(N4:N27), " - ", MAX(N4:N27))</f>
        <v>18 - 18</v>
      </c>
      <c r="O33" s="28" t="str">
        <f t="shared" ref="O33:P33" si="29">CONCATENATE(MIN(O4:O27), " - ", MAX(O4:O27))</f>
        <v>18 - 64</v>
      </c>
      <c r="P33" s="29" t="str">
        <f t="shared" si="29"/>
        <v>2 - 64</v>
      </c>
      <c r="Q33" s="8"/>
      <c r="R33" s="27" t="str">
        <f>CONCATENATE(MIN(R4:R27), " - ", MAX(R4:R27))</f>
        <v>3 - 3</v>
      </c>
      <c r="S33" s="28" t="str">
        <f t="shared" ref="S33:T33" si="30">CONCATENATE(MIN(S4:S27), " - ", MAX(S4:S27))</f>
        <v>3 - 224</v>
      </c>
      <c r="T33" s="29" t="str">
        <f t="shared" si="30"/>
        <v>5 - 192</v>
      </c>
    </row>
    <row r="36" spans="1:23" x14ac:dyDescent="0.25">
      <c r="A36" s="30" t="s">
        <v>50</v>
      </c>
      <c r="B36" s="31" t="s">
        <v>51</v>
      </c>
      <c r="C36" s="31" t="s">
        <v>52</v>
      </c>
      <c r="D36" s="31" t="s">
        <v>53</v>
      </c>
    </row>
    <row r="37" spans="1:23" x14ac:dyDescent="0.25">
      <c r="A37" s="32" t="s">
        <v>0</v>
      </c>
      <c r="B37" s="37">
        <f>B31</f>
        <v>3</v>
      </c>
      <c r="C37" s="38">
        <f>C31</f>
        <v>146</v>
      </c>
      <c r="D37" s="39">
        <f>D31</f>
        <v>16.88</v>
      </c>
    </row>
    <row r="38" spans="1:23" x14ac:dyDescent="0.25">
      <c r="A38" s="33" t="s">
        <v>1</v>
      </c>
      <c r="B38" s="40">
        <f>F31</f>
        <v>16</v>
      </c>
      <c r="C38" s="41">
        <f>G31</f>
        <v>216.67</v>
      </c>
      <c r="D38" s="42">
        <f>H31</f>
        <v>116.71</v>
      </c>
    </row>
    <row r="39" spans="1:23" x14ac:dyDescent="0.25">
      <c r="A39" s="34" t="s">
        <v>2</v>
      </c>
      <c r="B39" s="40">
        <f>J31</f>
        <v>9.17</v>
      </c>
      <c r="C39" s="41">
        <f>K31</f>
        <v>45.42</v>
      </c>
      <c r="D39" s="42">
        <f>L31</f>
        <v>15.38</v>
      </c>
    </row>
    <row r="40" spans="1:23" x14ac:dyDescent="0.25">
      <c r="A40" s="35" t="s">
        <v>3</v>
      </c>
      <c r="B40" s="40">
        <f>N31</f>
        <v>18</v>
      </c>
      <c r="C40" s="41">
        <f>O31</f>
        <v>52.75</v>
      </c>
      <c r="D40" s="42">
        <f>P31</f>
        <v>31.71</v>
      </c>
    </row>
    <row r="41" spans="1:23" x14ac:dyDescent="0.25">
      <c r="A41" s="36" t="s">
        <v>4</v>
      </c>
      <c r="B41" s="43">
        <f>R31</f>
        <v>3</v>
      </c>
      <c r="C41" s="44">
        <f>S31</f>
        <v>200.79</v>
      </c>
      <c r="D41" s="45">
        <f>T31</f>
        <v>82.58</v>
      </c>
    </row>
    <row r="42" spans="1:23" x14ac:dyDescent="0.25">
      <c r="A42" s="1" t="s">
        <v>48</v>
      </c>
      <c r="B42" s="41">
        <f>ROUND(_xlfn.STDEV.P(B37:B41),2)</f>
        <v>6.3</v>
      </c>
      <c r="C42" s="41">
        <f t="shared" ref="C42:D42" si="31">ROUND(_xlfn.STDEV.P(C37:C41),2)</f>
        <v>71.930000000000007</v>
      </c>
      <c r="D42" s="41">
        <f t="shared" si="31"/>
        <v>40.270000000000003</v>
      </c>
    </row>
    <row r="43" spans="1:23" ht="18.75" x14ac:dyDescent="0.3">
      <c r="A43" s="30"/>
      <c r="B43" s="41"/>
      <c r="C43" s="41"/>
      <c r="D43" s="41"/>
      <c r="G43" s="69" t="s">
        <v>75</v>
      </c>
      <c r="H43" s="69"/>
      <c r="I43" s="69"/>
    </row>
    <row r="46" spans="1:23" x14ac:dyDescent="0.25">
      <c r="A46" s="31" t="s">
        <v>14</v>
      </c>
      <c r="C46" s="8">
        <v>3</v>
      </c>
      <c r="D46" s="8">
        <v>16</v>
      </c>
      <c r="E46" s="8">
        <v>9.17</v>
      </c>
      <c r="F46" s="8">
        <v>18</v>
      </c>
      <c r="G46" s="8">
        <v>3</v>
      </c>
      <c r="I46" s="31" t="s">
        <v>16</v>
      </c>
      <c r="K46" s="8">
        <v>146</v>
      </c>
      <c r="L46" s="8">
        <v>216.67</v>
      </c>
      <c r="M46" s="8">
        <v>45.42</v>
      </c>
      <c r="N46" s="8">
        <v>52.75</v>
      </c>
      <c r="O46" s="8">
        <v>200.79</v>
      </c>
      <c r="Q46" s="31" t="s">
        <v>15</v>
      </c>
      <c r="S46">
        <v>16.88</v>
      </c>
      <c r="T46">
        <v>116.71</v>
      </c>
      <c r="U46">
        <v>15.38</v>
      </c>
      <c r="V46">
        <v>31.71</v>
      </c>
      <c r="W46">
        <v>82.58</v>
      </c>
    </row>
    <row r="47" spans="1:23" x14ac:dyDescent="0.25">
      <c r="B47" s="1"/>
      <c r="C47" s="31" t="s">
        <v>54</v>
      </c>
      <c r="D47" s="31" t="s">
        <v>55</v>
      </c>
      <c r="E47" s="31" t="s">
        <v>56</v>
      </c>
      <c r="F47" s="31" t="s">
        <v>57</v>
      </c>
      <c r="G47" s="31" t="s">
        <v>58</v>
      </c>
      <c r="J47" s="1"/>
      <c r="K47" s="31" t="s">
        <v>59</v>
      </c>
      <c r="L47" s="31" t="s">
        <v>60</v>
      </c>
      <c r="M47" s="31" t="s">
        <v>61</v>
      </c>
      <c r="N47" s="31" t="s">
        <v>62</v>
      </c>
      <c r="O47" s="31" t="s">
        <v>63</v>
      </c>
      <c r="R47" s="1"/>
      <c r="S47" s="31" t="s">
        <v>64</v>
      </c>
      <c r="T47" s="31" t="s">
        <v>65</v>
      </c>
      <c r="U47" s="31" t="s">
        <v>66</v>
      </c>
      <c r="V47" s="31" t="s">
        <v>68</v>
      </c>
      <c r="W47" s="31" t="s">
        <v>67</v>
      </c>
    </row>
    <row r="48" spans="1:23" x14ac:dyDescent="0.25">
      <c r="A48" s="8">
        <v>3</v>
      </c>
      <c r="B48" s="31" t="s">
        <v>54</v>
      </c>
      <c r="C48" s="48"/>
      <c r="D48" s="50">
        <f>(ABS(D46-A48))</f>
        <v>13</v>
      </c>
      <c r="E48" s="49">
        <f>ABS(E46-A48)</f>
        <v>6.17</v>
      </c>
      <c r="F48" s="50">
        <f>ABS(F46-A48)</f>
        <v>15</v>
      </c>
      <c r="G48" s="59">
        <f>ABS(G46-A48)</f>
        <v>0</v>
      </c>
      <c r="I48" s="8">
        <v>146</v>
      </c>
      <c r="J48" s="31" t="s">
        <v>59</v>
      </c>
      <c r="K48" s="48"/>
      <c r="L48" s="17">
        <f>(ABS(L46-I48))</f>
        <v>70.669999999999987</v>
      </c>
      <c r="M48" s="17">
        <f>ABS(M46-I48)</f>
        <v>100.58</v>
      </c>
      <c r="N48" s="17">
        <f>ABS(N46-I48)</f>
        <v>93.25</v>
      </c>
      <c r="O48" s="18">
        <f>ABS(O46-I48)</f>
        <v>54.789999999999992</v>
      </c>
      <c r="Q48">
        <v>16.88</v>
      </c>
      <c r="R48" s="31" t="s">
        <v>64</v>
      </c>
      <c r="S48" s="48"/>
      <c r="T48" s="17">
        <f>(ABS(T46-Q48))</f>
        <v>99.83</v>
      </c>
      <c r="U48" s="49">
        <f>ABS(U46-Q48)</f>
        <v>1.4999999999999982</v>
      </c>
      <c r="V48" s="50">
        <f>ABS(V46-Q48)</f>
        <v>14.830000000000002</v>
      </c>
      <c r="W48" s="18">
        <f>ABS(W46-Q48)</f>
        <v>65.7</v>
      </c>
    </row>
    <row r="49" spans="1:23" x14ac:dyDescent="0.25">
      <c r="A49" s="8">
        <v>16</v>
      </c>
      <c r="B49" s="31" t="s">
        <v>55</v>
      </c>
      <c r="C49" s="51">
        <f>ABS(A49-C46)</f>
        <v>13</v>
      </c>
      <c r="D49" s="52"/>
      <c r="E49" s="58">
        <f>ABS(E46-A49)</f>
        <v>6.83</v>
      </c>
      <c r="F49" s="58">
        <f>ABS(F46-A49)</f>
        <v>2</v>
      </c>
      <c r="G49" s="60">
        <f>ABS(G46-A49)</f>
        <v>13</v>
      </c>
      <c r="I49" s="8">
        <v>216.67</v>
      </c>
      <c r="J49" s="31" t="s">
        <v>60</v>
      </c>
      <c r="K49" s="51"/>
      <c r="L49" s="52"/>
      <c r="M49" s="19">
        <f>ABS(M46-I49)</f>
        <v>171.25</v>
      </c>
      <c r="N49" s="19">
        <f>ABS(N46-I49)</f>
        <v>163.92</v>
      </c>
      <c r="O49" s="20">
        <f>ABS(O46-I49)</f>
        <v>15.879999999999995</v>
      </c>
      <c r="Q49">
        <v>116.71</v>
      </c>
      <c r="R49" s="31" t="s">
        <v>65</v>
      </c>
      <c r="S49" s="51"/>
      <c r="T49" s="52"/>
      <c r="U49" s="19">
        <f>ABS(U46-Q49)</f>
        <v>101.33</v>
      </c>
      <c r="V49" s="19">
        <f>ABS(V46-Q49)</f>
        <v>85</v>
      </c>
      <c r="W49" s="20">
        <f>ABS(W46-Q49)</f>
        <v>34.129999999999995</v>
      </c>
    </row>
    <row r="50" spans="1:23" x14ac:dyDescent="0.25">
      <c r="A50" s="8">
        <v>9.17</v>
      </c>
      <c r="B50" s="31" t="s">
        <v>56</v>
      </c>
      <c r="C50" s="51"/>
      <c r="D50" s="53"/>
      <c r="E50" s="52"/>
      <c r="F50" s="58">
        <f>ABS(F46-A50)</f>
        <v>8.83</v>
      </c>
      <c r="G50" s="61">
        <f>ABS(G46-A50)</f>
        <v>6.17</v>
      </c>
      <c r="I50" s="8">
        <v>45.42</v>
      </c>
      <c r="J50" s="31" t="s">
        <v>61</v>
      </c>
      <c r="K50" s="51"/>
      <c r="L50" s="53"/>
      <c r="M50" s="52"/>
      <c r="N50" s="58">
        <f>ABS(N46-I50)</f>
        <v>7.3299999999999983</v>
      </c>
      <c r="O50" s="20">
        <f>ABS(O46-I50)</f>
        <v>155.37</v>
      </c>
      <c r="Q50">
        <v>15.38</v>
      </c>
      <c r="R50" s="31" t="s">
        <v>66</v>
      </c>
      <c r="S50" s="51"/>
      <c r="T50" s="53"/>
      <c r="U50" s="52"/>
      <c r="V50" s="54">
        <f>ABS(V46-Q50)</f>
        <v>16.329999999999998</v>
      </c>
      <c r="W50" s="20">
        <f>ABS(W46-Q50)</f>
        <v>67.2</v>
      </c>
    </row>
    <row r="51" spans="1:23" x14ac:dyDescent="0.25">
      <c r="A51" s="8">
        <v>18</v>
      </c>
      <c r="B51" s="31" t="s">
        <v>57</v>
      </c>
      <c r="C51" s="51"/>
      <c r="D51" s="53"/>
      <c r="E51" s="53"/>
      <c r="F51" s="52"/>
      <c r="G51" s="60">
        <f>ABS(G46-A51)</f>
        <v>15</v>
      </c>
      <c r="I51" s="8">
        <v>52.75</v>
      </c>
      <c r="J51" s="31" t="s">
        <v>62</v>
      </c>
      <c r="K51" s="51"/>
      <c r="L51" s="53"/>
      <c r="M51" s="53"/>
      <c r="N51" s="52"/>
      <c r="O51" s="20">
        <f>ABS(O46-I51)</f>
        <v>148.04</v>
      </c>
      <c r="Q51">
        <v>31.71</v>
      </c>
      <c r="R51" s="31" t="s">
        <v>68</v>
      </c>
      <c r="S51" s="51"/>
      <c r="T51" s="53"/>
      <c r="U51" s="53"/>
      <c r="V51" s="52"/>
      <c r="W51" s="20">
        <f>ABS(W46-Q51)</f>
        <v>50.87</v>
      </c>
    </row>
    <row r="52" spans="1:23" x14ac:dyDescent="0.25">
      <c r="A52" s="8">
        <v>3</v>
      </c>
      <c r="B52" s="31" t="s">
        <v>58</v>
      </c>
      <c r="C52" s="55"/>
      <c r="D52" s="56"/>
      <c r="E52" s="56"/>
      <c r="F52" s="56"/>
      <c r="G52" s="57"/>
      <c r="I52" s="8">
        <v>200.79</v>
      </c>
      <c r="J52" s="31" t="s">
        <v>63</v>
      </c>
      <c r="K52" s="55"/>
      <c r="L52" s="56"/>
      <c r="M52" s="56"/>
      <c r="N52" s="56"/>
      <c r="O52" s="57"/>
      <c r="Q52">
        <v>82.58</v>
      </c>
      <c r="R52" s="31" t="s">
        <v>67</v>
      </c>
      <c r="S52" s="55"/>
      <c r="T52" s="56"/>
      <c r="U52" s="56"/>
      <c r="V52" s="56"/>
      <c r="W52" s="57"/>
    </row>
    <row r="54" spans="1:23" x14ac:dyDescent="0.25">
      <c r="C54" s="46" t="s">
        <v>69</v>
      </c>
      <c r="K54" s="46" t="s">
        <v>69</v>
      </c>
      <c r="S54" s="46" t="s">
        <v>69</v>
      </c>
    </row>
    <row r="55" spans="1:23" x14ac:dyDescent="0.25">
      <c r="C55" s="47" t="s">
        <v>70</v>
      </c>
      <c r="K55" s="47" t="s">
        <v>70</v>
      </c>
      <c r="S55" s="47" t="s">
        <v>70</v>
      </c>
    </row>
    <row r="57" spans="1:23" x14ac:dyDescent="0.25">
      <c r="C57" s="62" t="s">
        <v>72</v>
      </c>
      <c r="K57" s="62" t="s">
        <v>71</v>
      </c>
      <c r="S57" s="62" t="s">
        <v>73</v>
      </c>
    </row>
  </sheetData>
  <mergeCells count="6">
    <mergeCell ref="G43:I43"/>
    <mergeCell ref="B29:D29"/>
    <mergeCell ref="F29:H29"/>
    <mergeCell ref="R29:T29"/>
    <mergeCell ref="N29:P29"/>
    <mergeCell ref="J29:L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9" sqref="E9"/>
    </sheetView>
  </sheetViews>
  <sheetFormatPr defaultRowHeight="15" x14ac:dyDescent="0.25"/>
  <sheetData>
    <row r="1" spans="1:6" x14ac:dyDescent="0.25">
      <c r="A1" t="s">
        <v>77</v>
      </c>
    </row>
    <row r="4" spans="1:6" x14ac:dyDescent="0.25">
      <c r="A4" s="70" t="s">
        <v>0</v>
      </c>
      <c r="B4" s="71" t="s">
        <v>1</v>
      </c>
      <c r="C4" s="72" t="s">
        <v>2</v>
      </c>
      <c r="D4" s="73" t="s">
        <v>3</v>
      </c>
      <c r="E4" s="74" t="s">
        <v>4</v>
      </c>
      <c r="F4" s="8" t="s">
        <v>50</v>
      </c>
    </row>
    <row r="5" spans="1:6" x14ac:dyDescent="0.25">
      <c r="A5" s="8">
        <v>1</v>
      </c>
      <c r="B5" s="8">
        <v>2</v>
      </c>
      <c r="C5" s="8">
        <v>3</v>
      </c>
      <c r="D5" s="8">
        <v>4</v>
      </c>
      <c r="E5" s="8">
        <v>5</v>
      </c>
      <c r="F5" s="8" t="s">
        <v>78</v>
      </c>
    </row>
    <row r="7" spans="1:6" x14ac:dyDescent="0.25">
      <c r="A7" t="s">
        <v>79</v>
      </c>
    </row>
    <row r="8" spans="1:6" x14ac:dyDescent="0.25">
      <c r="A8" t="s">
        <v>81</v>
      </c>
    </row>
    <row r="9" spans="1:6" x14ac:dyDescent="0.25">
      <c r="A9" t="s">
        <v>80</v>
      </c>
    </row>
    <row r="10" spans="1:6" x14ac:dyDescent="0.25">
      <c r="A10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Simeng Yang</dc:creator>
  <cp:lastModifiedBy>Simeng Yang</cp:lastModifiedBy>
  <dcterms:created xsi:type="dcterms:W3CDTF">2016-06-08T18:55:21Z</dcterms:created>
  <dcterms:modified xsi:type="dcterms:W3CDTF">2016-06-14T18:38:13Z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f43b91cf-efbc-4ffe-b97a-92dde6683337</vt:lpwstr>
  </property>
</Properties>
</file>