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13_ncr:1_{95C847E8-9A85-4840-B034-D79AF27FA2E3}" xr6:coauthVersionLast="47" xr6:coauthVersionMax="47" xr10:uidLastSave="{00000000-0000-0000-0000-000000000000}"/>
  <bookViews>
    <workbookView xWindow="-108" yWindow="-108" windowWidth="23256" windowHeight="12456" activeTab="1" xr2:uid="{42C9E0A7-FCE0-45C9-8DB4-924ED8D3ACD2}"/>
  </bookViews>
  <sheets>
    <sheet name="TablasDinamicas" sheetId="2" r:id="rId1"/>
    <sheet name="Dashboard" sheetId="3" r:id="rId2"/>
    <sheet name="OrdenesDeCompra" sheetId="1" r:id="rId3"/>
  </sheets>
  <definedNames>
    <definedName name="_xlchart.v5.0" hidden="1">TablasDinamicas!$D$57</definedName>
    <definedName name="_xlchart.v5.1" hidden="1">TablasDinamicas!$D$58:$D$68</definedName>
    <definedName name="_xlchart.v5.10" hidden="1">TablasDinamicas!$D$58:$D$68</definedName>
    <definedName name="_xlchart.v5.11" hidden="1">TablasDinamicas!$E$57</definedName>
    <definedName name="_xlchart.v5.12" hidden="1">TablasDinamicas!$E$58:$E$68</definedName>
    <definedName name="_xlchart.v5.2" hidden="1">TablasDinamicas!$E$56</definedName>
    <definedName name="_xlchart.v5.3" hidden="1">TablasDinamicas!$E$57</definedName>
    <definedName name="_xlchart.v5.4" hidden="1">TablasDinamicas!$E$58:$E$68</definedName>
    <definedName name="_xlchart.v5.5" hidden="1">TablasDinamicas!$D$57</definedName>
    <definedName name="_xlchart.v5.6" hidden="1">TablasDinamicas!$D$58:$D$68</definedName>
    <definedName name="_xlchart.v5.7" hidden="1">TablasDinamicas!$E$57</definedName>
    <definedName name="_xlchart.v5.8" hidden="1">TablasDinamicas!$E$58:$E$68</definedName>
    <definedName name="_xlchart.v5.9" hidden="1">TablasDinamicas!$D$57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9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  <c r="E66" i="2"/>
  <c r="E65" i="2"/>
  <c r="E64" i="2"/>
  <c r="E63" i="2"/>
  <c r="E62" i="2"/>
  <c r="E61" i="2"/>
  <c r="E60" i="2"/>
  <c r="E59" i="2"/>
  <c r="E58" i="2"/>
</calcChain>
</file>

<file path=xl/sharedStrings.xml><?xml version="1.0" encoding="utf-8"?>
<sst xmlns="http://schemas.openxmlformats.org/spreadsheetml/2006/main" count="3298" uniqueCount="132">
  <si>
    <t>Empresa del Valle S.A. de C.V.</t>
  </si>
  <si>
    <t>Ordenes de compra 2018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</si>
  <si>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</si>
  <si>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</si>
  <si>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</si>
  <si>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</si>
  <si>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</si>
  <si>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</si>
  <si>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</si>
  <si>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</si>
  <si>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</si>
  <si>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</si>
  <si>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</si>
  <si>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</si>
  <si>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</si>
  <si>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</si>
  <si>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</si>
  <si>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</si>
  <si>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</si>
  <si>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</si>
  <si>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</si>
  <si>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</si>
  <si>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</si>
  <si>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</si>
  <si>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</si>
  <si>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</si>
  <si>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</si>
  <si>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</si>
  <si>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</si>
  <si>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</si>
  <si>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</si>
  <si>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</si>
  <si>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</si>
  <si>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</si>
  <si>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</si>
  <si>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</si>
  <si>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</si>
  <si>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</si>
  <si>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</si>
  <si>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</si>
  <si>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</si>
  <si>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</si>
  <si>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</si>
  <si>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</si>
  <si>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</si>
  <si>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</si>
  <si>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</si>
  <si>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</si>
  <si>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</si>
  <si>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</si>
  <si>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</si>
  <si>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</si>
  <si>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</si>
  <si>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</si>
  <si>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</si>
  <si>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</si>
  <si>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</si>
  <si>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</si>
  <si>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</si>
  <si>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</si>
  <si>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</si>
  <si>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</si>
  <si>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</si>
  <si>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</si>
  <si>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</si>
  <si>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</si>
  <si>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</si>
  <si>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</si>
  <si>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</si>
  <si>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</si>
  <si>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</si>
  <si>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</si>
  <si>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</si>
  <si>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</si>
  <si>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</si>
  <si>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</si>
  <si>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</si>
  <si>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</si>
  <si>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</si>
  <si>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</si>
  <si>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</si>
  <si>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</si>
  <si>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</si>
  <si>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</si>
  <si>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</si>
  <si>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</si>
  <si>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</si>
  <si>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</si>
  <si>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</si>
  <si>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</si>
  <si>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</si>
  <si>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</si>
  <si>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</si>
  <si>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</si>
  <si>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</si>
  <si>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</si>
  <si>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</si>
  <si>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</si>
  <si>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</si>
  <si>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</si>
  <si>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</si>
  <si>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</si>
  <si>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</si>
  <si>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</si>
  <si>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</si>
  <si>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</si>
  <si>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</si>
  <si>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</si>
  <si>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</si>
  <si>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</si>
  <si>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</si>
  <si>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</si>
  <si>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</si>
  <si>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</si>
  <si>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</si>
  <si>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</si>
  <si>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</si>
  <si>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</si>
  <si>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</si>
  <si>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</si>
  <si>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</si>
  <si>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</si>
  <si>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</si>
  <si>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</si>
  <si>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</si>
  <si>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 xml:space="preserve"> </t>
  </si>
  <si>
    <t>$25-$50</t>
  </si>
  <si>
    <t>$0-$25</t>
  </si>
  <si>
    <t>$50-$75</t>
  </si>
  <si>
    <t>$75-$100</t>
  </si>
  <si>
    <t>$100-$125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</si>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</sst>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"/>
    <numFmt numFmtId="167" formatCode="&quot;$&quot;#,###,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/>
    <xf numFmtId="8" fontId="1" fillId="3" borderId="0" xfId="0" applyNumberFormat="1" applyFont="1" applyFill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8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1" fillId="0" borderId="0" xfId="0" applyFont="1"/>
    <xf numFmtId="164" fontId="0" fillId="0" borderId="0" xfId="0" pivotButton="1" applyNumberFormat="1"/>
    <xf numFmtId="164" fontId="0" fillId="0" borderId="0" xfId="0" applyNumberFormat="1"/>
    <xf numFmtId="0" fontId="0" fillId="0" borderId="0" xfId="0" applyNumberFormat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90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33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7182852143"/>
          <c:y val="0.26328484981044037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0-4164-9535-3E8FE7014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13039"/>
        <c:axId val="1377213455"/>
      </c:barChart>
      <c:catAx>
        <c:axId val="13772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455"/>
        <c:crosses val="autoZero"/>
        <c:auto val="1"/>
        <c:lblAlgn val="ctr"/>
        <c:lblOffset val="100"/>
        <c:noMultiLvlLbl val="0"/>
      </c:catAx>
      <c:valAx>
        <c:axId val="13772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E-4AEF-BA3B-0C9B59096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7282319"/>
        <c:axId val="1377283567"/>
      </c:barChart>
      <c:catAx>
        <c:axId val="137728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3567"/>
        <c:crosses val="autoZero"/>
        <c:auto val="1"/>
        <c:lblAlgn val="ctr"/>
        <c:lblOffset val="100"/>
        <c:noMultiLvlLbl val="0"/>
      </c:catAx>
      <c:valAx>
        <c:axId val="137728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TablasDinamicas!$B$71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AB-4B0F-BEC1-FDD7B67543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AB-4B0F-BEC1-FDD7B67543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AB-4B0F-BEC1-FDD7B67543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AB-4B0F-BEC1-FDD7B67543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AB-4B0F-BEC1-FDD7B67543B8}"/>
              </c:ext>
            </c:extLst>
          </c:dPt>
          <c:cat>
            <c:strRef>
              <c:f>TablasDinamicas!$A$72:$A$77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TablasDinamicas!$B$72:$B$77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2-4A6F-952B-FA0FC559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TablasDinamicas!$A$36:$A$51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TablasDinamicas!$B$36:$B$51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E-4FC2-A86B-B8204AF2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8488464"/>
        <c:axId val="1338490544"/>
      </c:barChart>
      <c:catAx>
        <c:axId val="133848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90544"/>
        <c:crosses val="autoZero"/>
        <c:auto val="1"/>
        <c:lblAlgn val="ctr"/>
        <c:lblOffset val="100"/>
        <c:noMultiLvlLbl val="0"/>
      </c:catAx>
      <c:valAx>
        <c:axId val="13384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[Dashboard.xlsx]TablasDinamicas!TablaDinámica2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totales por mes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339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7182852143"/>
          <c:y val="0.26328484981044037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C-4F5A-A965-285A5FCA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377213039"/>
        <c:axId val="1377213455"/>
      </c:barChart>
      <c:catAx>
        <c:axId val="13772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455"/>
        <c:crosses val="autoZero"/>
        <c:auto val="1"/>
        <c:lblAlgn val="ctr"/>
        <c:lblOffset val="100"/>
        <c:noMultiLvlLbl val="0"/>
      </c:catAx>
      <c:valAx>
        <c:axId val="1377213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72130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[Dashboard.xlsx]TablasDinamicas!TablaDinámica3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por vendedor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339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8-4DAD-8CA4-58987827A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77282319"/>
        <c:axId val="1377283567"/>
      </c:barChart>
      <c:catAx>
        <c:axId val="137728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3567"/>
        <c:crosses val="autoZero"/>
        <c:auto val="1"/>
        <c:lblAlgn val="ctr"/>
        <c:lblOffset val="100"/>
        <c:noMultiLvlLbl val="0"/>
      </c:catAx>
      <c:valAx>
        <c:axId val="1377283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728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[Dashboard.xlsx]TablasDinamicas!TablaDinámica5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ticket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shade val="53000"/>
            </a:schemeClr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>
              <a:shade val="76000"/>
            </a:schemeClr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>
              <a:tint val="77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>
              <a:tint val="54000"/>
            </a:schemeClr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309497502075723"/>
          <c:y val="0.22565722065490476"/>
          <c:w val="0.29997099764259599"/>
          <c:h val="0.65617218970623326"/>
        </c:manualLayout>
      </c:layout>
      <c:doughnutChart>
        <c:varyColors val="1"/>
        <c:ser>
          <c:idx val="0"/>
          <c:order val="0"/>
          <c:tx>
            <c:strRef>
              <c:f>TablasDinamicas!$B$71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35-418A-9153-FFCD814F1E1C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35-418A-9153-FFCD814F1E1C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35-418A-9153-FFCD814F1E1C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35-418A-9153-FFCD814F1E1C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35-418A-9153-FFCD814F1E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TablasDinamicas!$A$72:$A$77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TablasDinamicas!$B$72:$B$77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35-418A-9153-FFCD814F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[Dashboard.xlsx]TablasDinamicas!TablaDinámica7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por categoría de producto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TablasDinamicas!$A$36:$A$51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TablasDinamicas!$B$36:$B$51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9-4670-850F-B276AF72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38488464"/>
        <c:axId val="1338490544"/>
      </c:barChart>
      <c:catAx>
        <c:axId val="133848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90544"/>
        <c:crosses val="autoZero"/>
        <c:auto val="1"/>
        <c:lblAlgn val="ctr"/>
        <c:lblOffset val="100"/>
        <c:noMultiLvlLbl val="0"/>
      </c:catAx>
      <c:valAx>
        <c:axId val="1338490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84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/>
    <cx:plotArea>
      <cx:plotAreaRegion>
        <cx:series layoutId="regionMap" uniqueId="{B323023C-55D3-431B-8796-479509DD9BC1}">
          <cx:tx>
            <cx:txData>
              <cx:f>_xlchart.v5.3</cx:f>
              <cx:v>Ventas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7HvZct24suWvOPzcVBEjgROnTsQFuUfN8iT7hSFbEgmSIDiAJMg/ug/3qT/h/FjnloeSVC5XVd+6
EV0RLTs0bG4QIBKZudbK3P/85P/xqbq76V54U9X9Pz75n1/mzjX/+Omn/lN+Z276I6M/dba39+7o
kzU/2ft7/enup9vuZtJ19hMOEf3pU37TuTv/8l//hLtld/bEfrpx2taXw103X931Q+X6H1z77qUX
N7dG14nuXac/OfTzS3VT3LyIbyp9b7ta37x8cVc77ebXc3P388snb3754qfnt/zV9C8qWKEbbmEs
CY+YkCgkXH75evmisnX25XKAEDtCCPEIUfZ11rMbAyP/xJIeFnRze9vd9T082sPP79zgyXPA9fjs
5YtPdqjdYR8z2NKfX57++z+9/mRfvtC9jT9fiu3hOU6vHx78p6c2+Nc/n70AW/HslUdmer5vv3fp
V1Za9e7m1r64vXvxbZ1/lZ2QPCKMSUnwV0M9tZOUR5wyIslXQ9Kn1voDC/q+lb4NfGad0xXs+N/K
OnGu8+EG/n/dmf++92BxJELBQoyfWgOF/IhyGaIoJF9n++w1f2gR37fEo6HPbBFvd9u/mzH0cHtz
+z/lKjjiIsIc9v5xLAMfQURSQkX4OdZFz2zzZ9b0Gzb69S2e2yo5hKq/leOcDXejfXFy9+//XX/d
sL/AddgRizCTjP/KSJILGSFMPxsJrn8Oop8d6A8u5vvmeTL4mWHOTv5mZtkDHOgPufCvyjH4gAXC
SDIsw4cv9NQ0gBKOOCIIC/7MKH9gKd83yLeBz4yx/4+/mzU2w019Uww37q81iAwZ5SGBzP/w9dwg
6ChEmFEcQQJ67CV/bDXft8njsc/Msnl9/jdzkthCxtfVX5nzoyMsGRGEfglQ8rlR8FFIachk9Awx
f13LIet9uOluMrv8cF3fN8/37/LMUPH5f/zdEMEG+FJ31/2F7oOiI84f8NkX73lmKcADEiNOOcKf
490ze/2RFX3fRr+MfGaXzdXfzYEOJOjf/+lu/krDQKIRjCHwku+7EBhGUEhFQHc+W+6ZYX5Z04v/
AO59k/1fuNH37vHMWJd/O2O90vVNZX+4G39OHsD0SMoIfAiS0MPXr4hOdESjSGKBnkGCP7CU7/vO
t4HPrPFq9/+6HPBboP4xPnvynj+p1WByBPyeSXJILI+JDQrxEQslP/x7igO+sfffXsP3rfBt4JMF
/48LML8tznwTsZIbd7N6UL8e6TM/vvrwiCDNPRv6I+D8eb92tz+/lIgAj/wmqh3u8QRqxb+mfM8H
39307ueXgRRHErAcBi1N0AcjTnefL4C48+BfHCA2Q4yDl9W2c/nPL0H3gStISBwK+WVUb4cvl0J4
q5A8wuLzqK8PemGrObP1t1358veLejAXVteu//nl4Qw1n992eEqGOKYgZMBElMjo4PNw/dPNFeic
8G70v/TII0YnKrfcmmxIKMf9cdZ3cxJmJr1NOxO891k6xEYPwwUik11XGSK9wtYW19mcvWqHuJ2D
+yLKMhXhsVS2kydsKDcmQn1SL/amcsU9nc0x6zvXx6lxHxuX1Uk3sTxXgrtubWeNQ9VLXXFFcRl1
CtL34FZLULXJWItBqyIbb6uZZpty8F6qMiuOJ4HN2jSUnuZpWOzSbOjfpL6CpYel2/ocyRM386FU
gmBz3iBTvK+75V23jNnGZzRTVUvwlqYjiqeljeKsNW8GJtxxyfFWExKZ2IpuDNWEavEp6ht7E1JT
v6sbYk+jmgyv+8pqlXbR8qFHsnoTZJq9I8XgheJTpWnclYiVsa7m8rYLp5nHvHVBIvTcqdw1+bx5
rG4+se4n28ydzvIvIvO3P//12hr4/yB3/vLiQaP+5a/Tr+L283cd3PDb237RTA9n/5uA+syZPivd
Xw/gn7n4x9wQhE/6Qz98fWNuhko3N/3XEHg411+GffXA6AhRwgG9Q6SEsx5CuPzigygMjw44MJIh
YHccERBQv/ggfsCRmAHtBfEVIyFevvjigxgfYQi8QJiZECQCJf1bHeCJlSD4fMcHAY8+cUGINLAE
KiKKEdyMP3PByA0hnAs770RftbEhxhrVzp7GNMjXle3zi3pg5euuzNJ1q924ehS3vjM9Otz/cQg4
zA8BitIIRUIwCs/5OATIzCyR4YPfdQvbMu8qRZolPWvL4k1k6Mdyqi9DvYA3ynRc4WJw6scLONz/
2fwYsASWFIF4JyKwzuP5x4WGrkSV37XZdBYOxsUiOzdFWipcyDMSpC6WDfnsK58LAd976sNdn88K
WJNGADYZiw5A5vGskWakwEHmd3OZ89UwzWjX9m2nBtKJVdPlhZIousvgDWNAFkVGKRJss0YZge6w
rsIkaJbbIg/wBk+F/709CZ9bhYOKTMEaIWKUAvWE5PB4fYUMceAnY3ZRRXncUVe+DtCQRonol5rF
pMtntyqMneWpFtxvR1Fmdt0wXy4J93iZr/mCK7cOLJrqtbM6oGupm7451rps5uuJdrh/k6GGNRft
aII+nsNIxymzozjGjdQuIQw79p60rCvvwLmQu+1b26aTSkk340F54oe6UXWYyyahMgg/Wpq3b3qc
Bxc09K3e50M1XTuMq7fTOPtdgMJmic2YjRvMTbMqDQtaCKDdgrZt3Qw07nuftqoTNNpFpBjPJ2Lb
1cw1HWGaNmzWKXOcr3Sry73vRXfLhoi8rWkZrmgzsTDOx2HCScQbq5geuy2ZlzNfa7pGvi9nxVm4
Sfts/NCUpky6oWRrUmHklEWNUWM50jPiwUvVkpH+XSt9dT6Oc76qHMvvSZMivWJTHmwCm1OtmJuK
q2rgmQqGetnRqT8mvO/PeNuRhPesix0Z8D5Mj6vavqXCuu1UE3/W9f2lkXJZZ44tMa+qdR8tdJtF
6doYO8UITlvc+0hfTAPiadKMVb3JF9i2dizyXReG3XpgWr7iTT/veFZ6rwYz9NM6KIow8WEdvjE9
69+TKpcfUGbLDaWDQUq6ttlrWYlKDXM3XhVLhC7aqsSrMC9ZrAN9nk1sTwevd2kwLCoLUJAMbU+T
VrTzzdRF761ZmI5n2a6jnJwKHtg5ZjOuNuUCA7Br0o8otN0el8V8QsyQKiTFWqeLXUdDSeORTdlq
RuF03Ba23QdYR3GFXatEZ+X7rF9WVR2eR6GMbimieO/DLozbzM4rh+Eg5nONz5ehu0gNo/E05I1q
M77jNSabttMmbusAcvnM5Sp0Ub2yqWVXljidYLD0qpPLZBQZ2mGrLbfJYNJMMTOUuzKVYa+arGNv
hraZ7yzKutOQ5OWVLqLFwtFs8aeupmjTRAPdB0j2GygS9fet4FrlpVzeTQ7NOqZ8ro4jsMG15W15
W4/N+HqOIvqRt5Vp47wCqKXKivrbYBL5Dvd0ceBSAzvORU6uBZ5yqXyli1DlaZ0mDgV8NY6DfY0W
ypyiUXddtUNwFc4cvxs8IJzIFCM8UB7oLu4G2SCAGpHr0RaQ0VKdYUvLZTsveKTKIGrV2NET0RRE
9VNHjpeGZhfchmIt/GxORqhxFSrr5gJ8SLZi48Ht43EuptMBkVzBKen3CE5fhKMoNr296xdNVrw2
1Wbuunk9En7K6sqspB6Fsr1rN1U49yrkMlVtb7tN3/TVGZrCD3m6XMjRd3FZUCWCAEDU1L8Lhbbb
PkVKc7PFQUpUnRIcL7zhXpEOUTUFEKptNg+nLRW3tcjwSTEFBqBa4XdDOVzR0V8UHT/PS90lVTM2
q8FV9bbpy2LH6tYkmlX9qNgkTrWfLoM8PYlIhNe+d8uaZTlXsIlknduivuwDjLY8iN5qR6+XvPMx
4+mwbtKO7seIdJslLE5niGFRNmxDx8trk+J+FfJ6y/tg02XRRnv+Ps+W83QIIZdMGiX1zMaEZcUV
dTZVjSuyXbUMeD2ZZlEdR7AJbZzW3Ucu6RuWc510xTwqulSNWlpoVVjC+6KSqq8nAjkBXxuj33pX
a5XB+VshUvXHLEwvebmIFeFLF+NwObelG1aZky72ZS9jmlOxkmHb7kyVZoctOmmmJtpJ36c3xExt
UkUiT8Y0T4/DLiCnbRQMFzrKyF7btle+I90uBR9McFjBE2vXxNk4Zl5NZmBqZixN8q6iJ82IvVah
CJttltFxJwLXrSI4hrMCi3wYu4Il87LMcYaW7v3ALElS0ZYbazleDSx3MZVRc8uzQm7G3ndRjNMR
TgTmeKfHpo8zScWmxQtZETQe4nU6rWs+KZ1Pb3Fq5gR+cWs08+yU0FLH9ZBXcUPwh4l3bUJLDJnf
Q0yrU3YXeojo6ZSRncYBjfnIB8gortuPtYxi4vmS4LkRKnQBT6IgWibV5vxNYBr2Mc2aatMtSx67
bNRJb4Z6N6SsudQeomOFQrSbohBO8YI/SBO9RX7IThoK+5YvURpPkNR7HbUx4UUNYWsO1UiZ2QVL
Ma117elx14bXfBAkU2VPg/c1Fc0JR63NVThHMva+TtdVjrIVtHsEW2EKc0a1Cy7TQKYJnD4U26X3
J9WQ+jsWDOObfIIVmKjpDznZKMiJwxoFy7iXzXC30JycUDGWq+BwLli9HIdpeZwKFPUKZX2xodmS
reAwNkluqYhb6Zq1RtIlY4ObLYBou9JS6kzVDerOQu5EkvUOdoDXflzjtKJY+dk3MaqE2PawfKMs
Ju2k5rK/gGOSFUnfmGKV5yl7WyI8szX8SYqdTUOS6ML0dUI7mRVn4zQXveJZFF7pbgkaFdKmOyND
j06nFMBzvyATyz7Pk5qJGivRNNm+rproDNBMp9VQtG2rhl6MrzRpyz07sF064OsOl3ojuHiXBuls
lGMiusI5JZeLDNC5xVq/RWaaN5mNTsKu8/t+Dty7epHiFHJaMahi7Ia9z9z0joY8VVkY2I1jnRtU
3kTiyrvSb6cmx5d1NaALTpFRtSmsT+ZsxO/aSg5XDcV8jUQIG7v4cD9nplBj3V4C20x00Mh4Is39
BKl97Zax3AMhLa6Rl2U8dm0eY6vt+xTXt13X61WaQZpVckBDMvgRJ4B+56uMm2h529IolXtDWARu
b1l4NaGIlklRNTnfTAvwdpZOi7vSKWgKdxmegtclncSrZs6DPolaK+xGEjbfCVFBDg25vVzQGEDK
SaPrasxHNXXBCZAQuQ464tQY5hC5U7zLAcpuIlApYj9bt9JZG66LpWNJUZpRWeuK12mlpeoqT3cB
SYM3feVm8Ak2HpdhdyLh5APm0v0Us9GYNQ3BJXI2i/cZMxYrOi7yyphcQPYhM2Jq8XDGmhZdDZEe
mt2MBnqR+zk9z30qm+M5m/FJ1jAeoxkK1xtXSwlpe6odVb2ZSPG+mYYRblO02t4Da+r2gWhKSOQ6
S4osnOKCwREUpWxOedrUyeK3S0bz2FC5KFPrVAlhAZw2VfERmGG6CpoxGM6rNIqiFQmLsTmLaD/z
K3AXybZ1ztFa9CyN6lj00rNXvHS2Pa5xMUOyr/iNmSMXpzzNDVPEBQVCKrU+K89AA2rabT4u/Nq1
tU2sJ/sUzs0q525415HwkxzNJYgNbC+rMN9MnYwHmlU7FIRu3cg0bitf7KegnHaRGW7rkvHVhIEI
ArNq13KpXpuq7bdRUfNQLVB52RpUlGdFiXKVtgW/sJNAW1RPbmsKDuuSC0rDzexTk53kSxWwZIjo
pFg7gIqEizQ8nVGU75oFlTjO+xAEINqly2sQ0oSMg7pGezl3rFjpWvpWLQEmSS1G4lVPtdmWoqcK
zcteMD8mqE6X98gMGueqbJaRbDoR9W6jC03Tc5YLG5MBbQJaltkZSTXASpkNmCdtJ4xXtZ5ocFub
2Z1nPJyLdcuFG5K+59XOLLKNlE2lnG9xXhGmKip7uSp9kPptZ/r0VrDKjgpObo9feVZiEkc+a9ll
6vKqV/3iZ32e81o3Z07TPj3mBBdRLCYAWDvHiuFDOPTVBzs1A5yQ0NdzPHdmjK69E/52KbEcVkiM
U77CIugahcqw+ZAaW38KpTZEySAf5x1qyRStaiGX7l3NUki5oFCNY5SEbR7wGASzFtBLm6Jxqzve
yPWEJp7GJCj7fFXTnkfHwPt7rcapgMSnA6HJhZONj66NqLQ7WaxzEIariQol2t4ApqaQCuIu8CxL
gqw5aGJ5OARxWbkuEQvyKwawPercBzgLRKU9yZLGDIrbEfBPazoVMB7FRSdIPFRLqQJH69MeCrCq
tTWQROmYUVG2mFewNyTOcdCcdjMp1rovChUJXX0ccjAUN76MU9RPb3U5m9UIN1w3BaJnkQnQ3jk5
n0CxPd+ENVDaahiCvZdZdY91KyAojIkcS7IrwTXfGloGcVShclMMRbrSNkexFLwGIDD7i6XMhvPC
abNbJj5uRiGmN9AH01xSM433YGJQO81SCEWoiXZFV/ibqnDgbbQLKqVnOFyb2pb0rBMO2NBUL8sl
g6W8JcKOcmtcVUGpBBTrL2r6FxHksxr8WNZ7rPL9t/TCJzfa3NlDq07/NxAVMSQg0MF/W9x/dVO/
OBl0/+LCOtv/+78eS4tfBn+VFsURCMGg1UeAXcNIIJBpvkmLoBJKFkFJk0IBQBLQvb5Ki/SIsYPo
SCiDXkE4Xr9Ii+gIhB8Q4qEBBNgti8SfkRZBQ3smc0HnDnQkhJgRJDh8fyYjZdBI4lrHKpDHg9Ke
pUvu5qQiqbmZ/ZTeBiz1wVU6LiCEhFXXLCelbtJiz0R3v5QavwOS7HdWMvMOa5avgJaiFUJaJ46B
6EAaKz8hVBUxN8sej9JtJE9LgL2zA7fgBLhnrQuV4+qDrwKtlspHbyuaAyxx5XA5dEuehIOoYuBk
TtVuyhOOHH4DSJfuuqiNgCfltlKFn3ay6CjUGhZ5UjVFve0gDkIq6MIVKBvnzWBEPM8dXYvGmXiu
pmyLq47FoHXVSTvmcktH237IoaYQ09YW96HRLA4HxlYlBueMeRFUm3Ckr8e8v6v7AFAton5nQuYB
nGiZzOFYx7Nd3L7GeafEMlanS+3S1dCbMRkz5l6B7OBPw87Pd8SP+ZllNAf1Z66vNcDqxGsaJX7u
50vh8uw0a0d83qVpurdl1a6BNokYdDWwTwB0rp2L9DZnut3YiROQZZwfAXGzVJ/2tvWFMhnRfJX1
ZS3WU8QavAmH0gRru0i2nEjmBeimD6HYliC7qnqaACnXD+EaJAII3cVDGJ8eQnr5EN7tQ6inD2Hf
P6QA7hYr1+IhNaCHNLE8pAz2kD7s51xiHxILfkgy6eeE85B8gkMewg8ZSc99A4rc5PMVSUkKSYt1
8+3ykMoydEhrmQTStgptWn4YDnmvbKpS7qA4NbdqDpmOjkc4i+2aZmljY5qVrQbVCqCzYnVedsqD
CxQJKD21VcADbRs3U1/dQZ8QgIOUVNElAmg0v6aNbq/xVBXvUT+M50DQgnETeEPGve/GeUNsgZMW
1YHZiSWvMoWCyYQZEE4niyyRBUx2Qcc6Ra8z3efvLItmIGNRHdrLXBQmO87YxN1V3xFfAKci5dkU
gsdsRDtEYCRTU6/yedLLPrfS00DJ2ZFRNQv2KAH5UsyxNHY0b0tdtGLrQQRZrnE7V1jNrSZ3ZpgX
gDdCtvdSVEBj84EDkFwC4IxAmnKghqQQ7qMbWvrK9bIUyYTKiO75FAyvhJOTX+dlbdOL0TQhcIMx
01PCBKS4XrW0YgDaHJej4noIuxyoajVr2BYPepCDhBRusggIHHgWsqcDKPckBjNC+iYTLqZXBe5B
MqiLpufHTHsdF5Wo71Jio35FSk+MSoFipgCih7Q+RXYc26u56SHTNot2Ik7LJfdENcQZDiRx4JCV
22EO1CBrAZrrMo0iRjWNnII9r2plyn6AVXJDOkVkCPLeNE2gq4rQRmM8jUVVH/u+MGkis8Yur4BB
cPcat1AWvKYLasXetcIKZTwqr1AJADVuxtzvs9QbCzXpsmtWJsPVfdNAaFGg4bFyNUg3FDee4vwm
m4DDK1ksvD33ee7OZOnxdhnE8i6vFvs2EmWUrnKSSncsiq4lcZqXpV+RsWfuQkP1CUiRz0BR6cKE
LoG9wO4gxdsR0JkKpa1B5mwBiRYFqTZLXqK3IIhEVzVIhDkIriARliKcT6FyFABHGqp762kKu8Md
3tFCQtTCi2nuLcNetUC4FIlCvOnTQd/XY7S0n9oe4H7spypftlCAMfM6CtLmjaHphFWoQ6D/IRCw
izmPgmvWt0sNJJSbV/O8tPL0/4OSR5/aedJY8RhXoEN37W9Dkm+dGb90GTyM+IJDBD+KoHoIjW8C
Ewx0EYqMX3EIAowCRXwRcoagAYtC//sXHELwERS+aAiMEiSLz4XRr20GAFEIAaUXiqOIQKtp9Gdw
yLMSXxgRDB9RCUN+wDTQ03BAKY+6DDoyIl3XeXuaT1JHSWvxjM5L2pb4U9ClmKsqIBE9dtA6HqzT
qiuWt48263vlPvQUB4WwAVDcjSIOcEwSTp6V+/Skq7x0zXhi+7bFCR47Ll/RjKBhNzOZN3s/E8wu
oBbl+wA8zXO6rwxx1oAk2WUg8fHepKB+/866oJj9uAwJkBFUZWh6AxzIv7MuDJ0hDk0VOsGTq/pE
WK6zuNNiGkESL7NR5SCC8LPeE9qvS+NlnghiZq1AvdbFRTuX5RRTmgfRntl+QL9XHAYk+mR9h+Io
w1D9JgwaJuGwPLVcSUCfawhrTjTXy5CENiTzMWkCcRH4EIKKB0btjlFJWL8ecacn5WlUi4+Qh4Yu
ySTrrmSJxXicYWeWdcVGCVWtetTs4nd28nnBNMTy0PVJiIQPrsH3ZxZGdkY08BgdL6GHYvJYQyVq
11Zi8SprvcOgdpj6ztp8uCzLrpyTYmp7tm2pd/r4x2s5TPW4tgwqBGLQGiAAeUeHX55uWq1z6EPh
aDrGaTS6uEWmr06naQF9YCmHonmvoeCfZ79jq+d9BDArFLM5By5yaBDChw165GTQahPwupjdsYWa
8pgMS9dKxXgZhrFxC2tfL6yDmlJQU+03Fht4fQ4KMV79+OGfnRiQYCSjQHsJeDzwm+cnBuBNPUJR
oj0OPRTY9y0Z+bCjpvCLahuQIeEjAN/C4Hc8+znBgenAe6B7CkEPE1QSD7vy6KnJ3FR53jbmGHe2
LOd4aCwFFbeVde5/p2cAAuUTszKIh+ADIGyCYQ+h8elUbZpxkVHs92URzEPSfN5ClHNybKI+MG+6
2tBlNzvA/dsfP+Wvpoam2UhgCvsJJA5+PJ064LQicu7bPQ+gwgVatJkSXDaYn1sNcGkTFHPardps
CLrfOVXPzQndB/AxUHhyfOiaxs+7U4JwhnYwUjf7PmsRFGKdAU//HI5yPsFJ+vGDIoafhUQEOQw+
eyrhCqfwYTp02ItHFu1141MLYuimt8FsV1nQz/eOLPO4JVDlYSvwa4BEhTRL3MmCr4pqpMemilK2
Spt2PieR66CUT+VubuYKNGnKldFWHKedxqBb1lPcOQ8Fvs6N+4oaAnV+Pm3bMOBXk+Q69l2NVmRw
Z56l+SsQrqeGqkqmrQygAcfrku7DYPEuuBurqo/7rh3upUu7j83Qj2somVe7nCzsDI7DRzM0wYZB
Q9op8o2IGxZ2scQp2laLAJ0Wt1gcQ5uY2wioFrwGtUycayvr2GSWKt/YaB3mjTnpvG1B5g+XXBV1
VcKm4DqGpPqGcNRd5REu1Tyacm2BOu15bbMN1FHeTE25XI4T9iu+2C4ZoX9k42TPt1lv85tmcPeR
W0CynWjZxnIqF6h6BUtiuCs3EqhJDK0fo9zANkAFNqcgUQrYCQTScq6aBm0dKUCoYmHzNkWTWWHu
S6G6pu5uunLAm3Rm0RrkRvs6a3uxWsIUJEIm0Ecx4TkHMtPNqxmKuKeUlRc94dEldN8NynGHLgVw
uqvRhuP9WDAfi4LJei8j4LHlzKAjCXqaqIpgJQdSPIc9CAgckO0A/VofWAotDzFIMu0JtjPb+8Yt
MctTt2HQFrAZePOqMDXZ25z7FUSLSUXQ1hIDdF+gLgjl6hUPJAmOMVRJTorCDK9TUebvi7Gu0gTC
Q3FeQmPhKyRSch5k+QjCIFqUzUe5aocyOG45kDqvxSyhTYKiTrXQM7QZ2zZfBf+HvXNpslPHtvUv
4oYE4tUF1iPXI5+2M+0O4bTTQkKAJEAgfv0Zy7vinF0+dasat3s7dsSOnZkrkZDmHOMb06qbhsK2
hCUQFr380a7xOaSjGpMqSwnsTZTeRsbdi+EBNtf9ytZ4Pg21/xED1SnXZKSFkn68C3q+nh34pje3
BAIdpe3ksQkCtCKTSKfjQOyXkBP1M/IxvdPZuBwkTK2iSZS7h40rCr3IPUnhhc7EXGe/ThyLGvef
PdtEteVYIce2dK9CEZZdrNu9nFMwWeHoSrv47crqoatwJrsdDWGxFjpuXlJLLzKMVenT4Wdi4Gwv
mt9R7bsXGjevnrZj0WZy2qc2gsNHV/KViuzg4i6CYTrri+czKZmYH+rBLYdw2NAnqVYeV766nQjb
tqTw4LDrWLbsHQW2hAZvu1+mND+EodTHsNPDYx/58SXZ6u4epBB/FDX3F8kjs7Nmnc+BToK5HFMX
R+W22NkUE7LyttQhNJhdnHa1LVIPaACNWrN+RFqEcTnMbV4IuqorbSbZnrNmUeqtaWsVfBXOdzW+
SbbEqvB5KpurznUvf9Ja0l8GKxd+2frIPve+j5NqgdY13WcyTJLXPLWi/mI1rvOuEBs8iZNLSNj+
gujr5jII/Zi8gNElP22mIIo3EprZo2MZXw+hyEZSRXykav9XYdYHydyrAgaFY3drw/CpRi+j3bqQ
logSQBkTcI+cFXsfuLlBjdmgqhvneVX7XA5hcwfNpM7KwXf4Di4KIHQFXrRXOMosLd2q5+zCe7IB
1QJWBY/U4xH05dCug72sVDF3n+IkZmwHK1ChbKYW58qXuWnXtgAWkRKAXHO+lZHq+LhjOEeTckiH
hV1ireL2avLBbMDHDG7YMFi2+mPzeD+unW7Z99CicDxpP26f+xxbjJeSWpTHScJxK6VG1PHbaiie
zZjh7CjHQE2nLRz0TZ2oE4ITV2/ouwHgrH5TW72P6JQ6+IKGt6e5SfT2OPVrlnzqkmy4URT5ks8l
diecPrNk8D6wsHWY4ZVmW//Rb6rpKgPGejiHo7DNHcmd5rLsIK0tyX4jWKFml/Yit3Yv0qS/JtMS
Rvt+NNFzhGZIioshvQfiB9bZyO5K1ahafo7nDsJuaZbV4ezCKU/KzEcLweLOven3DIBqfxBkAA1R
NC6LCOwdItfKmbbVSbE12xj2Feyg9GfeyayBq059KnmxuskHu1SOLj3E3Kj9IBqeyoo51s6HOImW
rAgiuGKXGFYHP+VrytiXfM0W+9H1C5YlAMbhxgp1l8RtueCP9YD2U2Zmx4dJyEvY9+38bVqWXuDw
G4jKbtdTPbAP1pFJR5CUwPFFlURXxH+h+rD6aUNtut3hkGTjM69xYJZ9j7L9ODSai896Csfk3o1Q
vpKygZ1Vg+X2PY6seu5E/WxCSjyMWSBWLC0WNFWsL5RvjPwlULbYvmhU70xQdjXE36kaRh+iSvT9
OstPgcmb15RLugtEvRYKypoD9NSaO25VPZazqdn9FMXrt7gf68/Uu/yk4ceW4Hh0lSmafEFZ/mpG
Lu7w6/X7BepUX+TRkhSDas8JdBS1NzPxAH26YXrM5/W7cVNTKMvEoc5kdg2mDvQH89hnoR7vkrUO
XqCF9octBA8EQceWCUsH/MiVPGmcKxV8xvRBpC4qc5EnFZ2buGqMoYUFYxwXdZ7OO7O5Yd8GcX7y
YTDvdM63qExWHCzZsLbV5siknuOMqyoLAB8VAVrRtTK5VKcGBn5UzLEB6x5z1d7l4HTvws3VR9G1
9BjdMBvZLfX+hthQ34m0SHI+lnmfmIJ0LD6D6/InJmNzDrsF7u7E1Pk3QhNPeNaNHhKo0j2gmfAG
zUSyhn16o2R+QzNTn5mnAT4h8P3Bg00W464f5QfbOvtseNwXI03natgQTqDr0DwPEt9upDz9HAOi
yMrfZIwlfR8VHpTFg7zZ2nEfxRwXHjCY3E7Ulb8RmG3RttuJaVhx57mo8WWUCkd2dlror7wOsov0
LAJHdINVgHKqctSBIUVOpNjDR5pcgd7Kmr8zKim46uzr38GUDIcvus54lCgB/4dC0X0GkfUvAmVD
eWAKqWb9F4HCuQjfIz7U5xbi6l24wksuXQ4QNNIZzYssDv2xnbgPqj9Bk2Gyw+PfGJPJDBR3fpK2
n/6GlkAbzz6LVK6nxo7D8yTq6K65NfYV8+t4Rwzs6eI3M7K1Dj6qgDu+J4nWyc67ZarBCbT1z2n2
+ZeYwjEtk1lPpJgDj6+DwJP3BSxg0xcmawa4q3I64htn/KZDClWNE5uBLKUT3c925qcO0UAovxHu
LSd9Dm1aWDGXbNbzxQtrv7lMtC9gxeu6yM28vUYRT3ChgKHYp8OaR/fZFIDipKQzS6nsIK9xi9f+
lGV+/Dyh4X/Cga4a/A9KPti1VsdpXnS1rkT5/bi4Rey4NJEsAuXgE3mSzPu88+uVRwkfjzJvlgUg
jwdqmK9tHBS1l+oceh7saLOt3+HMp7vVCvriZvB1Ltr6EmQt3492jQ+2BqI91p341PbqO4XZe8Qv
GLtyQIv1ikdrbhScHgGaCwpzfsuTfRAiJ8KbsT8b9E2HKJl5ZaI0MoDvVOPuQYLMj0aQ5XMi0gVS
sayXz2vUT6dMmvbSwhO66r67BsZPPxYz1ddEmewhdM20J6uPj2yoExCxS2oPXvAT8kgSGlPLwjJv
pb2AbcQWG8MRPRWAt6NOOvsQD1vwHZBmvpYq2LYfeFnDriJR0n9VwuvvMeuXA5uzn2GPAhO/zpzN
u2CL2IxyZUFzJXJ5ZALtWGezwFRU8A+TyeQULKCzMAuJHuSotoN31KK/6sdrCMAGnpF+n6d2yfZr
FrdVEDsKCkaHFYCf5oieXO+AVX7Ea9BUdOzOPJ353ix1/kTqkHwCw12fCKrYMrT5cj8tnJVbBjao
ThBvEE6mELfr8T6QDqdOAG8e3GxYpOxGvhGnDx0b4x3tBKlUNpkyYOZCYQmj+hlNadZlLKcBGnvW
Juo0LDXeEdPTr2yRZA/EltypnpFyEkqULhuPdZ1EqMaczqN9FKOi2vCB9pmAUbGR9oeN0gbeSZCD
/Q06FDqTP/ZJrSpkmtCOBi3fdTkHWwteffnhF/ZZM9ue2jHhp1gOHH7J9pyoKP2FHmt4ge6v7yU6
jxE8vW/73ZIFy3PNUCADH531QziSPr36Dm9XEYQ8OzfdSoQoUpvFM2CMKY4KsN7JI5Cr4FOM9io7
ZK4W8ij7VMK/yqb6G2ofWsFi2njhk+6ZRCR889aMh0HoZCoy3qIpo7T9kq0qquBL26oFcvlM2niB
NparOzGEX+fF6eelWVFHmdo99tosJ/i+HGd2Ss914sE5oU54qUnmSjl0mKm1ApmDA5i9msRm5Rip
4EHI8IucaHhMGg8RkKgmqfpcXWcMX9hndkrPBgxfNTnd/cBRNha8CdbXYdauLdmSqrutx3ntJ1RB
ZZ8kwU5lbr0He+oveLeRknEsv6wgP0/IqryjNZZPLdqQcg0MQD4G9CTCDXVce4B7nHAUZdgnDQQI
0951cNN2gObFi8y1u2co//XRER+WJEu7b8wE+k2DRrxnBPwLsgnmqIQJvkM4xSG+qX6PHZ22xywM
tj0k6xs5G9X0l13YVG5pqnbIxfGdgo61G3MrEoBBNipw5IDb1Bon444NvcNmbLpybIfXZrLtY9gq
+5zAsSybCEm+JvCkL/qgveYCtRnpl/GotfspWGun0pkxGQ5jL+DVpa3+tqVAuOHTokHtcW9j/62z
2aEa/h7j23al8IIWktBHOg7DCWQavC0TIjHBTHYFhcjuIStGT6MLZV9sXRoeHajjrufMAFlVaYmu
pomKVdLoMIlgAUCEAvClkVn/MEdUfId/jBdQgItuIGigsq/Rri6r5hWEuvoFKSNyPyQuDMsVNeGl
Z+G0t0I7UlLaJyddk3Q3bvly4Cy4c0TTgquA7LkeARqNE+D7Ai369AH4Nr51k64CwToc1MA2QG8y
+Ta2JPy+QYsZi3TGOYZ6Hw8sG9O9Rcm6wwP4AB72qjkwohYY4DPcR72jSyoKX3fqSBdDS2ra8bAY
K+84s6ZEAGn1hR2pvwQIqlDU0XH8SkIzPa0uBaQL/RkfIT2jpY0/B9av35FA6fdQgDu2WyMLVjlI
9deOL/4REY7YFUHQxWuRj9sWV5Ab58JPrfqmNrWMX73HW47qKHd72rf4xXo7sB95x9cPXJauFFjY
y+gCWUVDTjLw8569zEzAv0a2dLioIIVlmIaz02WU8aUSg2vFGZJRzS91ktXV2EI5eicL1+kxwmEH
BLVJ4tcwxg2m2sguDUXzkgd9XkiaTOYyY2PP0+uaULeYpEAUCHSwKCeaTbqLAFWMzbqiNFwXQIMN
fZUuzAui2avFTQsYo+0+oJWg5NA8cOyxnahZh7oKs6EddJlE+Gwn97uHsQ2Ugfu+NeglGzcpdoAC
M8GE3tYcV0OKMulsgMGM+xBWcH81bWYBH/oa/8WPyGoEqBvjDVy8Jql1qrADye838KVb1RvH3Cee
T+yqpqBPrnqxJPk291HYXrdl8fWuTlSWVqkgU3/oVRbgDdxMhq/yRkFEbIRp8wt4wzh+9mG0wpnq
CXIfpcAHQ48gdNSwg/7dPuPgrtcfQZO3E6IldWzqz7ZNxmhPYQSM+2zhWfcBJHHantONKIh6esvQ
YrYJYqeHbe5sc842vskzZ5tLH6MA2RtEExsgdNAGwgZ/MWo8WijCM4PDcO1Iyu8yL2Z5RMowvVdx
hD5+kwBWvm1DF0HSrDc0j7OPxrQB4j2mMN5lEK4PYTSi8W9BSoVno+na4mxVTdCBdxgHyBPa8BDt
b15H3eMCrpvsB5CxUEFa1NJ3ZlYIF2cBh/RN8iVlxxknDbwNV/P1FQmLPmMldf047GAT1OyAIFs4
HVCaQixAdApEvhcZGga4QlPOCxb77kQgLyANneasvS79ClwI0RqNJsihQr/TtDd0vyG3GcgCGvPk
f200s9tw4xGz5FeKbOEgy3UesZ8obW6W2TDgwUeBxZ917hL3HBMVoi+dkg3OXlKzUVxUQ4w8dzTC
z+5TlLZvOIxl+IhaSCLxZal5CgdFv4PxSGKDKM+iLHr4yK7gpdEa483RcEiAJjpJEr+7pUVvwq6N
wVtEeZD8MmNA3aelzSMsnXIZoh9FijQLNkvsWZyAbacDiqcurQFr6Zp3yCChxPw00ppDHl59pgsE
HuQpHJuU7W0NoKGkdtqip5lvw7A3tQ77PcpkL3dsDfu4CHiy9Y9SSvyezTi0EBa3UDb9SQlO32qZ
gp4sRuTOQJyjT0QgDlvjiCtwyS8bSt1gdzO+2LXfRoa0oGFb+NSwMWiKRVgYpHUHBHMEpL1vW6RH
94Zs+K0hduRnaoE5F0y5m3LWcixmkoW039UTKoK9iBKQPWUnQVAsI22bcjEIIRY4+FZz6h3DV7HU
pRlqPnhup3HJtuwU13Pf3KHicW7b/eWKst/LaqPV0pdQzTlCaC5NzF1tY2JK3wZuuwSjSsCxd3py
ew9YLdzlm1v6+2U0o6rkOgdnbK4gv58tG+6QVEjtM5O01d/zkQZB5dOkPUDIlvqEVjP0Z3hwc7oH
H4uYkQrnjjw37QDWDQdhvFVIYzp5b7YkRjKA0bG/rqzPq3jsdL3fUOyjhu3zJL+gMTKiyEi7djsN
/Rjs3xQKiLsst68u7/q6IGmCXQuZZsrLdt2G8QeTLVMVZc68+zl2j7zDEh19SO34E+NdWIuidMBy
z9wieoPpFuFrqjq8b4PWaKbCjeufEZb6OzSiNjpO+Tr4fbLm2VCFYqijyuNgqHe3NwxHdIam/qjA
r23lJJV//+vlnCzFHs2IzQ1CV1vatAUSrct27B3FEIAmCSEMdjPSLqdQdvGCKHXXJ/vJQkmEKaT7
cNfKUZ6p4/1cIO8PgLkhfPWnxIeWP0SkBl4vg14hh7cCf4aWijgY+spJgLhGggtxiFImQyp2Ehs3
3adT3s4lHwJ5dshH8ruUUP0rHcmC7OgQ0w3Kc1gnEg+OQdkxoNZT4IF9170xO+OdF6GBi9faroVw
ygcFa67cIvxyj2HosAQ6Zao9AObhhyW0Ia9G5aYMaQLAcOoQT+ngT+jYYQ8XIU5c+UtC22lPuAaS
9hq7TA6+igm26R72L5T1INZJDxg691+M7/0l9C1McRgRFudnHlGcXmvbo+6WdjG8bPM06U7xJonZ
T0wEfikmPYT1F5E2sTnkQZwFiBfNqLRxTnf18qAYNLGHfBXNsM9kjh0RTpOIDqsCi1k18TrPY6nG
NsDvoLugRcBCDEqdxi4L0mohmTxuYS7iI20wReIO7Ub+mTGkjEGowdyrOPIweF/lYJuq20bzTpxA
2w1SncZ7CknszZqsXpDvkios/7oj/rJK165RcjcISV9ikQz8iocUD08D8zUkC5ip0xdEWqbk/q8T
MzVhSz87Swa5XykBOerRWSAXHrDINYdgnLFwv6neIzJ1CHNAPuqbY7itm7wLsZR3QMqYLP0cTePP
xAImrBxuPJw+ibLJAUnO+XPLEHyuSK/Gr5qmxO2cz7Z+LtNBL+FUNuucoFLGIhPUbNzI4NinE7YF
9TVqYqTDB/24MNgXUD6nNQDRLtb8IYDyWRdi4HP2TcWII1zZ2iY/IDMYfxlB1bMKbBzKDFREsXvm
qHy3xzp0kfuEPKPB67sODhxZkLiL6jnZni3GpLlPCdCiGTIIdtItLGwb9gP5D0/oXhBckucIcT7z
gftEtbhQiOiEKqBfb8E9IH6qD4tUhBxjNt4E4WAOWZxXaKHrdUGIm5vkR91ZjuEdjDfDJbMI8TS3
Y4puVUAQnGkQY0E0lFQ0h6GwnHszeI1AZzYsHup81Lld4nDTfwObGC9VvSQ3iAfmQA6LQOTgUAoK
2Rz1sE2b3r2MVjn9hGYCrCP82Di7pGpeWCll2HVHXWN6SGs9ldiic2ZvGvYKl+PYdyaj99CfOrND
pzdFJw7TFGK7lbA9/lEjxWSOUHUB8WfHUbQ9ri5QGemEt7jrtntOWveTCo8TIEhoE2AAAopK/c0i
f8+gBSwAjbkM9PqCxBrSRYLPAAz6rMeiEZnHwx2kC62PQRBwWyqMAJhfNoKa5kgUup6j29LgC4ym
8bgsxOuSTbKXl9rFzg8lT5DMB7oT8I8UqRjzHT1r0L/xNCTvaRBK84N4mqMPBLqbgLlcTLOiBoBn
2ZC2mLqQv+duXJq3BUmc+nvsa+yNGvJm/gsGy2qOfmpqd4c0saiiLWiRpF4aWBHnqG+j9jpyFPK7
2iUjefHQs3TBbw/2GI0imC5I3Zj+vgaLofdbN4XtawyfHwd9q1w8FLRpklHto4yFDPYhiq6fTSOS
W+i4HrKk7L2BpajkiI5qpA3Hc+0eIwPkCf7kljskkDDOAMG/qJXbkwbt6M+DmJLxvetn6wFW8UWA
2YELNZ8t8ozD0YKxA6VrWrFdNjuF4b2GUt4XQaqc98WwoD2rEUgaJv82xMoIqCN9vFw7M/Xs2VFc
jsfOUpzNBh16e5X5kmwnh4A/eCBNpixdy6D1o7gTYz3kj7JOWXqfbVMdwmpBxZJAFNH09tZPUeDP
6BnmeUcoNJHXNA5EvkPesJvHnZIDGcNyXmILrVBhmo+p5gnSi4VyOiRc7TowFYF+iAI30fwaDJHA
0AsBSt/Ouw0/VvT/AXb7gwK8te9xiNqfYXQlUsvsD5YsRk1tE2fXgxu6JHqZmM/H114y3X5fmxim
XY5EKXoGhRV6y1WO6+c3XPL/Ay//cjDv/5CiSEFjLf6bqrqN6fmnYVb/l6Hut0k6f33pPyhTSgGM
ghSNCeicf0zL+W/KNP0/EPMAY6EcA1KaAI76J8r09nVhRkJU6lj3f1CmmLGT5xmgbJoDQcXfyf8b
ZYopz5jBCVg1j0FQ/IHdobFA0zTr6OqWG/8WofnOUmSMAWGQ3Qhq8hovXeORxtX069+e17+g0P6g
pAC4JnEc4WemmNuC2Xl/oGERdNCUtQvCH7gIz6tEKDtC/O6uWW7DMv79z6J/IG8kZTQDDpaDp0VO
KGZ/gH6J6laYO5O6AgfKnppoRqwZEypChZymoNBveh+0cD9S+4BmLIeQROQPwt3MS1czZHHjeW7u
xxzRIEwYUPH7v/98/+tZYGogRRlJY4qY8O9Rz3/nt6DZAw0ARXEVnV33wSrrR77K7qFuFf1PtNgf
0CceRY7HwCKCvQXEmNyw37+xYg6VhFGbYRdJQgT+DVmeMrRnLyJvouPWN+oJlv6yZxLOCIzt/BvU
h9tcyf9+V/7F2v/B5oHwpCTF7HdU8+z2Sf7g1WicKBRRbXrRQIAQFcrN3YDG+uZ3knOsQ3bgKvT7
f/9D/0BMbzwzstAJ8mV42RD7+gN7bMRIolSt6yWEXXZ1c4qow7B27otDsh39Zzav/wFBjP8lQo3M
WoYIHKJbf+5xlLIYEpEAoW7E3NwFzJu4nFppXhYMWvhqIGr0Z0jfPDwSaKm/erlsNzlL9LjqIw39
YXb3bZKJD7dtULFBSgBbGZPpJpc1Pd8xhUxFAZaqSFMbfG0HObzDdkp9NdhVvEOJS9di0OP67qV1
72uGPFvakKSrwAoZiVTDgPuLk+7zaqfkkwnAE5VMke2UADRUZdpRdpCd0gJFTDaXc5cH4V5RJy5j
71Aor9F0GWdOH0nWDZ+X1q+k4ige7JGk2Lo06hAwzmFh/FQ9slPFhFvy079f1t9jp/6GDt9w4SiO
ohATwdLwxpv+84a2MWi/hc/2ssSd/BSJnhQsczzA2Bi1toc00PkzWsL5c+eVQxvWS0ShOTyDSjdw
xY9bjfTQOq/BDv0yYklu4i8BscnTv/+c0f/aDDduPcOB/psM/V88fTogpxQ5yOgYXQHxF3pSLwtG
qP3aOIV5NrHX7MvQW2RbzDaoU0hMfU84aKyCT9oK2BWY8uVZ8ylYkC4vBowb+5KlAdwDFS0KI/30
8AUIQPdEJr68N3rlhw2EWP/ACCYuIYKMXLEIZPrNNTw5wlPv35nMttu/KBJ94UMHi1N143842v6q
Uf5pfTIGQJVh9CLQupz8WcPQbGaNzdEKGevahMLk2Piovm42AHMBXYz6Arq6vMuNtbsJwfQZ44ks
06XFOJDvCTL62LihDcoNwX9ICUrqgx965YAuKvuOIS7mAzm45JQHHrio5fx1SUO1QxDwfliz+RnG
doJoU70gJC6xUQvO6ngDhbmgNUVsZ33gwTx9hX467ahS9WOg1fyQwvcH5yk0/4UYlTlzTZcrTGbU
qhN8j08JphjuJ03N52UT8G5o0jzFvF6OkJg1QEhWh1VGmP28pAmGcA3hJ4vL8CHqeCcKDC8135Jg
C45c1Pqt9vV8RX/AzlZm/DwSL/b1lsH+jIXHvnZjIRs4HWRUrKi56x69gvOIqZLJG1Jpnd4TEjZv
0QopIkLAbZ/qafqS+rr9Na0xwI1GRPCYgEbsobdEz8ja6wMxUJXLeQLGU0qztsct7pd7GG4J5u14
q17n2SKUDle4/paGk/yY1mnqdgOGb50V8KiS182QHUIOibbEjCmPmVyk2V7TOujyXdbWH/BL0zc+
3cAizLrAOKIFM57Uzlq3XTV1IFM1bUC0IU94cXgdwBw3wGRAm/5AMC+4QydhvuKl6g8sIMOPBvDi
RaQbP0wS2bCyhlbPi2EK60MGF+QRLuL6Cc9pAosQi0DtAhylZ9TEEJaFAh1c2UnNH4OfgzeksPpn
hvZMgi1E0B9tx2huMib51IBA3LVbFD2soVFgHCnrqjmX9VdIxaAgLdpVVWxDQu6mEFpggfTrckp4
ID/aBVMcQN+IAKn5DhOb4Ms0yZmGvc8x/7PPvmOkRP9UEyYqjP8kH6aJ5QPilxj6I4GAQphzuJL9
OF0St9YPyxxGd1mcjs/IDPbvKZheOPGAz9CC52wBYOf6Li1FfBtnliPruTOYqBHuTbwkGhowrngM
kwrHtVw3H8/w0MMsAhq1YBLW1APgrSdIsAVvU703nEEuaMEW9CVYCbY9kmGNHyFos1Ig63mW0bCk
VeTC+VW4frsHEBYVcehFhTGoTTEhWFrkjrF7ZB+jTxDh5avFSKBKwn1+UhKXQCHSfL2r0ynbrY05
iDEeyswigkmzMIZ4Pi8rSDXdnjee18sdq+X6EERZUMD6umZe8RdWa33VCv8kFBktEpYeHyvEBLNh
09neNVoVbTTFFUTVKu8R/S06yKd75DdpxeckwJAPbLqcwPttIOIencve5ATJMJplWHSWpMUECeyK
KT3tIZkx8kQij1KuGEBWjlP8HguE/sJA0Xto2VsJl+kZJgmmgS23eWssOW0ifcFr9Mg5CEmxvjVi
7b+NNUophLqTitv4u41xh5s2AnIq2BHcy1I6ib25bcuP30Yc5djANse/6wTn3xy3DUsWAyOJRlZ/
xcuY7/MxnfZKOVkOOpOI7uaN2cPiw+vq0sF9sqNDVOUIRiiJUFWpEWOp1mpwNEEsnMyJh3m6zF1F
GyQXd8a0Kqh6N5kraSKC0LaJxa4bTAhkD+oDlF8fy7IVDFNlAnTCzxvag8cI1y0C6zMJmkOs4QAV
M/Q6sgt7oAfNEMovEF7giGPUD2DXIdEPGIMHc1fwt97NukHOhk5v0oscI2kDwh5Xj0ML+IZhYM5s
f9w0SKKog6URpKu+SFxyYCLXpSmQsICc2A4mYLgDdHQ3bAtSyAkoT3CSzJ44TZZSkLapMQZtkYfA
qfzVIltTzrC7bhJ4P+xdvbTPzcjY3ndJfWXBAi6lW4MJEiXUgeUG/Bl5ybqsftcYnBiA8USGZJKy
8Ri4h8OmgBFhxFljtOIXTPCaHrT3DtF9a0Jo8D6OfSmajLywZIUzly99thMNxqhIJ1sCccuqMxvS
9l1TSFKYX+dyW4zrPF0GPUfvAYLatBoag8Oigz2Hk/+/2Duz5ciNs9u+il8AikQCieEWNbGqSBbn
6QbBJrsxzzOe/l+g1FI3ZbeOb86VwxEKyzRZJKqA/Ia911amDv+psaFnTYX+WrXTsBmhBLwAmSse
dNdtNr2c8uu5mh3ltXHXR3iVJ8BEoWyDcl0WDJtWnTOAYBldaeirmGnmOswSP1k1VIfgwxgYM2ee
oDE61bICLmPl8SxaFPX2ZK2FGtqV3QR5zbLLco+sbc37Pkjzr1iApjcWZwhYfRakaCo421dTI9WG
RWBwG1YyRsbB1Tqo0RCv7jQ0myoZnd7LZpNtJ0gWAW9S2Nkt6mtUF6M7ONcDPLqBM2LU+60pMuiS
7RjnR0cP2YqpVJPo42j4aOIKxNPXmQoEsyrfcFtOMRP+qzMh8A9mPyo8q8qNCP5b0ob7rs+Ma0fM
1lU5u/F1w/LaXdTr7eTZDXK9PcWQVXs1G79Hp6z6F1fG8nk2EyTwizDS36i0LG7dqQpOPCMNa9vo
TFKRfCFrWgVIq54WaWWwsfw25ynIeoqeswtFs56xgA1XDUKPO8W+i9pBz+sb4JUD9CNRyman8qi5
VsjbjlgpdX0v2Gul3kdB+r/Rzj+Mdpij0Rr+2a7+bbTzQ3zYX/Og37/p+1CHfB8D4yQEE4vZpWVS
6n8f6gjayu9THP03m0kN/7F0ZUu8CX9NcRS0cjxbrou7ln/wXd+J0H+0z79CkhMGRY/zQ42tC4Xp
mLZWsaumvf9cYzOc1Cyt7vyDNVeAR7rSzzfY69orX9NqN0SIHzjDrjV7qBui0AYMW4H/0DSBFZw7
c5zNiL1ZZ65K9i71ti4myu+UwSSfR6lN3Aqp/pbqrsbejj1Pepb1kSVReaAPNrlnDDzwWpF7gQx5
LgT9WKBFD8yIdSFLPNSwer9w9USxElZvb2XjxJTiNfwRcOGUiInrbjKm5V/bOZ/XLBepD9lOnngI
gBoXnQOFs/ZHhOVphwZhMxsyfVSoI4yNHrHLPlpObEJOlz0gKozA/WbR4TONrboMhngvrORr7uet
vKp1VZwnIhkGSiihWtxMyCvRYuCs2srQDs75jTvby+dIZp7ZjBJyZuJ2OWu21DW9yu6LGR5HyuA3
5da9B0hUN9s4KnnszeY8TStYX/W7I0ZOXvpL5xnrrr0z2irAxzNYPIXUpPm3rYwX0Po4ULVtS2PQ
DdzdXXSMyk4Mb0bOpGhNd838PGkBGz7qplUAdPExHOhJpz3DaGpYdTa+CZiKR1kI3slnjbFO24Gx
mwfVAJ4M31SGZxT3A+1wV+GVwstQwY1hS9C077qhaeZFoPowv9Dwq8TVVRKrgVaZHR7FGGcfNhL0
NR4w2pdourNl5W4Y0KCjDC+mIb6FRYuazgk2duI/WU5yztb3bJFbntVmtXGwUhiwHO8+yQ6RfmDs
Qo8WO4WxlaLYC85FWm8OYyy5iKYRIhZ+R+HjFhdF371E2DTX4YziznYwTuWlMFdI2Pf1CDey7nrw
wzDiPiSK6NOQv7XyzkQU/YAE6uIvqSLSsHKPFG5kJ9urg7JQiZbK2H3oFnW/55hGNPTlk3aRFgKw
6KDfJ5zGG+B6a/B8aLZwWFAeAOvB7t0eGr99+1AzIuxFtIWyf8N4C/xGpcVI677rGm06wH2CfmyN
7a/alHFMzzYF7i41xEDlAYtEDt0LNK7LoOgKJIUGHjgM+C0mWeTUaB9xCvrXSTZLZ616v/OGeMjW
U+K0l0FtRNdm3zwg80wv3Sa2Vmad5iuXfZmXW62NQjN96O1Y8z50kSH6xY1hUXIbc2gy+5yGR7Rc
7ul3lWSTjhCCDPOlBKxoBFCdkWy3j+OovdeLbJJSZLPEQqxYzPwhnWRYlINwlF/h//iHKRul11rm
hlucs1Spao2ELDlXbuKfRl9m5BJU9WLqFNupQGYxV+9R4KwrRzACG58GiGF4JAwMQXP6mtiBtZ4T
Q3o44JLVnHGHlfhzILqBu7MSqEdJONFVjqpd/am9VIr1M5S5cBdAp8PZ3jzbqq/OHdxDO6v0nUu/
asRD6Oo2jGHXeJapb3qxTS9ds70rltosZXFXwT25LAqkf15r5/F60Wm2jdPyb6G4tVGZX2E28Po+
w3H6k2gzAYq4cVH5uXX2LpuKRrTMks2kwuHQjrO1wbSrrjT212dYjO5nC4MSvQWWwK6MVyoBzSeb
YFtUwVmmrD2HgX5Ce6jt8gSVi0y1h8HSBC303H8rSijC2FVYmOaln26TQlcgUgAX28geqiE861hi
3Ux2Mu+wzUiv9E0uir5UhGy/+W8a47BFF2og2XtwM46MkFMHj03fe6OmvQY8TVZBjOSkdO3sbFjk
olOcG9vRwHuL4SNcIb4LvKYX32Qc8ZnRAptCnV7QAw/OlbCtaovP7GS5FUP33HdwEHUL1DUS0Sc9
6ZD0ukd1dCrz9nKWZv5klFnDTeFnm5h1weuUmHAIW7WNc3QoTcEW+kNo2idhuDOx48EKGpHkJpD+
LHNkm7xITrsgcrelprG8r3Ju59RGFFeMq4VPzK7Ra2KFHoaJD1peK94sARqrzge0YXUzMj7dvM95
7k1TCAMnK2hLfhajFj5FYmEWLaMmxF6y7S8tofqzgFr8MotmLFCZO2B5A5mhdd1402f2RYrQ4Sbt
CExm4tAd5lg+8VN9mEz5ZbzYJHk2eE3n9keeO/MrqgifNjF5zhzr2WFSsG/UbHlhPnWnDoHWTrr1
s4gHsUG9Ha9A9ZUXopmaS4ZjBpVo4zhfW9jIxI/EOQCpGUnYgFX9XPdZ9mqEtIh1lZhhv5pVIve5
HWaHgTcS6WWNpF5H5HL8QfDKbdFs6tbpLvHiotZvDWbEi+q1HupyP2CgOyCygXKkV9puqlqckaxT
boBf41TFAbZhLa08x6UdHqsA0/YPith5EnWMYqiPKk8DjMaogCMODuhYfpHFmF4jOL5XWVoz4vJt
eLTaFJ5Aw7tbkx4lOswoFb4iOrGOsvW10atHBt8eNoTx24eSFqWm2Lo8Z82wSoAUhCUceolwQo/2
oAJiKMPYwqUFKbdgERsAMvMzsWHP0PBkq1PVeCkVF2qkUnejc73RyxFI57CDjzR/Q+l1i3VXBNdk
Q2Q6Znx3Co4iCjX0+7ldLiTvIi7XTS6UguEcD93Ozc1w2JVaN/W7rLQkA/2iTucb1CKwN/GLjMWK
9iqabBreGMyZSKIE4IqkFX1re5BOVC2O+agzCeDBEXOj3+VUqjHSpUhpm6k0mu7Sxe5nembS17DZ
wCgRogHmE20d6CvDfNKgLIZrJJmI3ak96/K61mIGq3Jg8LbvDDPojq41TT7cK+rMeW+BKNjwucrK
znPyALruZMz4mSACW+dVjJqL085JN6OZNN0N+qgE42FGG8jUJnXPOUCj4cIp44z5PDY0r2kmX7Di
j4sZP4+YH60avnCZu8VbWzhArtpkQgE6oYVKus64z+ZO69BZfGiCxrz312DRm007RP7zZDWUbwpD
OSexhYhgHi5A6QXHrpvzIyO8Wh0QxVSI8AvNsT29U9Nj0sSOxKHCCJoFfVwc2yzQU8C2FebQLh/1
8NztZe3SClMjgrcUszgPUM2LvTJrLbynp8vmF43ggiukWc5FKzQzp4SJAW8VXWQlNwA4rHKdOUCt
eIrAWt0OXdGe5kgExzZ0uxOPXIb96C38K/axXQbSJrWnC3Sq2jeyDgr1YjZ9h/HGMYevSNTm18QM
mi0g4s58/F/H+ANo6qcctR9BUw5pL5ZiSfmfm8Z/A5v687v+Al8qW6fXM01X6kgCfmgaxW+sRlgQ
6t+7we89JAmA7EcNvo1TRTeIj/uzh1wgVayyl9EGUgChxH/HvdT/BhGRMHgQ3LkSgQHag09agEIr
fHI+8mCfjbnxXOZj8CDHWpwVIi63OUMjb5iLmQgT9Mqe5GN5GianuR5ZCa7qmrSJa603XluRdGdQ
tB+qFt+P52PdSXc2vM+rOciCk3TDngFeTq7FxsDigE7RJYZkLXPctasO/Q83sJbwoE9861tiS3VN
x+gexjELoC8a5Z2KjOBLkCUYMuJmbq+SThfvcRHanVcOTNC2jllZ6brqK/Z6YVMmybpT7ZQf6gFS
87bktHtOrbh40ioLe1NfVgUjzo/wqdawp+ig1aRT0R/r7/3kY6jKp7HAWO/j+d0nRpFdDxRpq0pq
7XuzBGM1QPgYnLdhfgp1Vlxeavm4DoahuZXKau5dzYn3GAZMkOqA4tbJRCZXGgY6e64ZODUEEsPG
KggND4F3FjEJ0/WpwUSd1g0taJa1HhbRzNzKnAkwl9F/b3wsM/tRi4ZvItQb+oZkSq8Tpy8M8BEz
6sVU2lO+AaGf3vYkgU0Y+/0RrIOk0GandUSbKB+gRnTiGDkjECopM4WOsAndgxZU4DjsMLLvAD6X
7whT9Wu0IvGtb8pR7rq24yPQwIzaFERSPExMhfs1dlVm1ppjJGhptUgHp8e0+sq2YJ6sdR/hpRdP
XYryeCrOsN6EewfHwCUKmfFOpkGAy9pG6NzpPjrzBRjgZnRNG/bfMTa4yFFnWs2Ji2Eknp8L/nZi
fILYeUpxKL3lMZ5fGNCK8n2eNXdtWXkdsEsf5heC5hr+h8Ew70aFGxwFal23HtAVvGk+KFYvV3Fz
GTmZvsZfkF1bc8TmlcXxYaji9Eyy0bsRXc4p2SRW/IX5vHEZp7yb9C1zcRGh7yFmYqyltWLWw6fe
DuxQw28TJRWdszVq94Tf0NCjZWbFMOJGw3hfpcbS3Ffx4BmslMKVw0Uqt0bejTu4spkFNEwudn46
BypexlD5DbOauDoYlQRlH5s+QHK9W+xZdtYyHzSw4dKWxpFjszuIApqRKemG8wgrBQ7HMlhYkXnU
psun2U23sTIxVlbFMDPz0X3nLutkdlnaM3N1t1Ft6XU4vK8sxfJ/jV2nuofdYR1HvLUYwmv3KRfO
Y27Fjc4ucMTuWodS7UTdUJ2kRTif0DRqt3rWJtWOdKax3hUARe/5vZML6JfhwceQrG0chIb12sKb
uqt6jQ8hsJFQnsOUcKZN3HZV8rsS5H+Tz3+YfOqSg+JXp9iPidZ/zT7/+LbvxxhBiyRrksyIqApG
xMJP/nP4KX8THB94fAx9wVTxpT9moVL/bVExLmJNB82PWtQRfyjaSG50DcaXfJ3zDfqy8d/MQiW4
559noQxbWaQDB2SKjpTqM9RNoX42NJ2mg5wr3QtRCmxiBpMkF4haL9Y1T9j02hDLgdFKzdlg8tDG
q8nOMPTjStkhfg5tRpnI4lgJWhGe9MSOzui3itFL3CLYJqnw70TXitcgFexZ2SXHGwxvAaStCDfs
vsCv2CATAOzoYfepb9nE6e/ML616VXEZ6G5SOMh7TOkdytg2MVagahZEES774mQBtYAx5GRygHeR
DCdeNdmqJiKPJXHb+cjkIL9JNSdUng5vw1lryI4bdvXxIjBOdL+glROcgj3Nxyb1eyPZUjuyNraX
PBciD6aec9YV4IgqxibMOJuhvhQAPM5qxlWKDVxrJ2tdF8GtlTdpvg5Y15erido6Wyl+v3c/6Z0a
92rn3NZZHV+z+YY3DMSW40tO5ovlDo1gHx0wXs3t3J5WM6lvbCiDIsJrhH0QIhaxUUztPmiv6MSL
B0a986O/wGBTKZtLnzOxOoUftNhpAceCy4YhC3sGnmz1wZbNF8xs8UGcNd0hLTZ8AgecqcydV+mC
p0VaDqkW7X/p8OBcCLZMtaDZEjsD2Xb6oNyOH8TbpMFktgqENOnxaaGY/34QcmXvsN92Psi5HMGc
Yy1bYh6lGcwL4I3GyGH5Qd2tPgi8mT/V8zkCK+OhCELnqh0KaW+n0k/eodc36M1p2YZlXdUoGJk+
C6CpxyHjtanFQNqWQ4l/JKxR/9sFaVI8+/VMHdqodrNNwttgbZVmRkgG/LyHXSVwT2xVOsT5OusI
H8ELrCVhcB3KkGs/UHBxCjVhGTFrMaKR0aTVE4RXBSkYr0jE16mB+YDszBQ7QU8sxXlX98jPqlGN
9xjmGj6LVXrlT9auHeCa9WlgrEj1YKE/4eLYZfjtDEfoR7bjGCxc9dZqCdivyIhTyFq8zzHCFUwD
pjrHs8fY0IEvp42z2gw5CMC0uZ+WUtHpv5pAsFd2SWzCgDmQOrLM1m3ZkjY41gdbZAS39A7n2ixC
dgnRKN7aocEK79sbzVS72S9PQz09lQy8Vjl+tqtIN/NLpGPlxueTyHwPd2el2z0GQURtZWyKfabD
Pqi7nIyNRlNeAugsoC3Vg7XqrLsJ/y4Ak7Q6h0vDUI35IrqLGObZdvCrcgNpgYyNhMndKEdSckxu
5aK6CUaFDEt7YLD5SujXThgVe7+05W7sHSZarBa/6W1lPTZWJp/6egof63JiVCTb5MyFYLPtijA5
M4e24v2adqou8oOdBsTSdWF3mUlbrWsnlCCQRwxUwmjO2Tg8VQos+BDDFpjmwsYYBeyFmR59fObp
vQSOnImlKCncJpzBHaRcF1XEEKvAUT1AnA3XWpgVNsWd1ZxD4+6bTVJW2a2Rz2A5uaT9/eSSDdi2
aXQyVdXvEUP1R9zW1WXrJ+KdNj9812YLPUCcWWsVuzDq8iZ4ZvQUHOKazJJUMa1N09i/zDAFs4vg
vn1N/PJLiYHupukbecFYOtxWWGZbQ71MoEz+18j+vzSySNNZT/7nLvaTqv1ft139Yx/8+7f/uQR1
fzPxVHHaYnfF9sNP/l4H6Oo3jjY2pBz1gihOio7vdcCHfB0dLo5mHMIf3/Vd2S5/g7JkCmTQpmGw
0lT/TR3AS/y4ERVsXm2bCgUHxWKf/Cwxhs0+Whz14jyr0uECv5M65glw8VVBI4A6zUAwYKq+v/3h
ev0bZfMnkbEuJAUMl4X6x1o2sosQ/Qd1dVCN4HZS1ohdppwNmPgEpFo9u1cNhseXsnO0b79+wUW1
/NPml7WyNIGVLSJ65NTL1394QR3LuBpiGZzrKbCiIh+NkB7MAn+SWAodUT9mr+hApkvaLu2l1aQ6
/foX+HSh+YtdiRZSB7bKP/6ucY6NTlQDmYhtNsZ3+I7wg6dJdA5UOrnoGuoj5HLu4dcvupgxPv3Z
rgM3Vy5V5jKuWN6HH/7sTMDpMFA0HQkHw4uad3b7OI269dWkmkmYszXpNauI5WzTyhw0TWFdda4/
v8akiHpZxf8NoERTvLF0y9dTrZHUObFc86qqGh5dQJLvSqJd8jiL4lOInGMfWElynlZjfeknbfzq
uJ25r6Uz30qUoLWHVjFc//qv/NsficiAqpjPL/MiZj2f/sh4mm2DfKD5OOcFyMyMO8oTfevfZHYq
9lCi/FNb6CO8SUPc/Pql9U9qZa4tjhXb+AgZ5ip/lq6HEP9K9lbTcYKJcGuwWudPLJr4KsQL8m4E
IKNyTqx6BZLc+UINil1cj+Zv/M7mP/wuS7bLz2/2BxzaVdzSlPPy48Pww5uNsp6IBSz0x5AS4I4+
1NhxMeJg1RLbdC/mqq1Xvi+QofYWOewoFOJjHNoJzIQsyKuVGN1ut5AnAub4JQothu8Ln8QRl6Hq
ySfQFrJWaFWs6EYQg4geQLCuUoPlEiF7s8nmhlkzkS3+iAz/11f63/xxyLZophihWxhIPj0xDIzd
+jwXw5GiNtAJB/WFz9pbNvtU6OnTr1/ss1iet5W9jbE8mFF64jf59JHqYySgYdlnRx8p8TfNHal1
kFUTbEH6KBmP+ByRdJiZdhvlhIiv2lotPgBHEFnRO8jmkfCr6jajeqxXsV7KYDWb0meE4kgQUP/w
2/7t4YYHngNh+Rg6YG4/v/HghqdBb4f2mE7TuB9M2gNy7CP4u1K6ILjKIEeiZc7NlKMGtuuzvGB9
4mHzDy8g5GVf0lQwSHNRfd5PIoPGaGhBsWkJY3wLnKZ014UYOnyF7fx7JgP5Tf8+oXy5jj89lvnN
ySvC+aEkDmHxyXBk6szuHX7/o0rFsC0bPwZM2k07YVb2DtCye/frS/XxMfn5BfFgoidC64aaiM78
5wdiK3pUA0S4HMPIsU7S7hHzlEZ/y/w12ndwxM6nnt2rKnv16OD7jFdsf8f7fKifGUqL7VxLyTKJ
3GiahaSqr7oWPMjKGIlgnYkc2TiO1Wy0egz32DZ58hEyfJHkcN8iW/8nk5Iy/3ZX4D+1JZ45xEw2
kU7L4+mHWx7hC0bLwWBO2RiRsaXBXua4ZAKQalbRXm7Ndpi+BKaTFyu/j43kJNEQvppZhZS2hTxN
FoFjaFdGh2iKtfWMoxPdMYGMqSsfXDXKw+SW5k73Kf6dEQc9gXNWc+yrsoIRFYVEx+hpR0mPc66+
YOSddwcU0+A60Fk7myAIY9tTZSi+2lk2Wqu4yZ34aLg9GqnKrOoX9rcsnNyWTiiJS4vQ9AKUfCIj
/x2cH8GJjMDLI2wOlOyEQXfuoSqthLMIioZ2cCv0O+uYju+BppBHEiKi8pxd8UVQGuZejUob1x0T
U8ggEJUGuUA+WxolXZXFKW+z9N0OetUiZ7Hs0zylxn6C27xw7QkvNGIVPkxGFTwVgGlxXpOGtTLj
ydjHUUBcsd/RPQ+GHz/3SFNuk0EMPjPoaGyvoHRM8AMg4tGXsJH1qjocmzOGMfrWrXUASW1vB+8w
SEfXM0nLuZmI4NQWikERrHNZ1osm2K1v5wkON28mBeSlJpLiKVJCf8xifXAOI5lE28IZB5jDnNQB
3DgZvukIwy6sTrO/ma2fH3qnKOHgpWF02dBm8bHNlK1WVRVN2yFXk0JqIrsHU42gcwfN3gdaVJF/
p4WECnRV5Qwr1q8aJ4cD7NMutB15hKS5Frl7DqcPFYACEfzI8KMBIdDLYKthKyL03dflzEjJARgH
Ok29kvjaSs/I0ukCsm5NSqpuCihwDQZzJ3Cupk6gX3NHMb85ZmudWqJo7JU5wyaV+ahd237WvuWh
IJlZ9eOOgMT4op8ndOeRBv4PoB2wQVWaR9Yxs7shWlt7ScJEu+wBU38Nh1xc27XNukIsAuaCuD+U
q2iPXdFaF6j2nFfMYA+BVnaPoaH395YZFntll4hPWjdk4NC1ZemNDaB+hC6j8RyENQuEUa9eDb2W
DDeIJmNs0Ovw6VgzY0wcHKP7JofBZtRPTle/M3Wy0XAPLFEgIyhf/3ZoeGMQ2jjNjoDIcNeZeoGD
TK+PrGD6nBzRNim21lQBG7VShnGGkaNrFsP8kJV2easxN4NMNbNxYsTzFlvjeGX58bduBgPGtmV+
S6Ms3y4HBwulRvip5yOkXgbxk7jOrVH/llCTJbBYBJnAYQjOUO/ZvKvaLbaKSelzXNs2xeo0n0bd
129AR7n22omC/pYwsxE+BDMqAEFI9fa9Y1dsZo0HFbj5FyAi3zqc5Rc0P+VDFYV2vCJByT+xPnBu
GrZh+sqmyHhKtZogJ2KMDjod7Z2tZ3zCwklMp5hNPiQetiXbJK/bYD3DBONmjoFtUoSmpdj1bZ8D
JKjhKXuJXoDYFjVc5k2a6UXBn6WL1tNVPExnGhKk94Rk3al8rrB54bIqpwJ+/+QW7Y2B3vBomo14
wnBYPLcOaaGESorh2BUTYGUWjJeqEaPuIWtW8ILKTr3p5AGfAc6wnipcP2dmXBTnpnDGe1wRSecR
a8uqwRzDGuBLX1p3GgGe9Q4jR1evWDoB7dQK3I5+TFAOi8O575GCQzsL+9vUGoI9UwTIBVFsYoUz
zLkjWlpZ6ivos25VMPyz2HwFeI5sM549fW7RcA+wefyNBBnzEiNGNz3cjT4BUQBwkWnVo5utNcjJ
zXoC29Kv6AlhTc0Mo79BTELDpjQA9qYBCsSM6A43PZla3TmjOLDVozONXN8UFchaJUyXFw+Ati9p
fZ6HWo7XyKLyDMmZMFE2IQ/XMWwEUbbzld3FPNbt+WBjhnmfpgK3hxZxKiwcZxcnpR5163aEoex1
jU+WVT3Wi9Om7dPbNrOGt3qu/fvez8ILPdfrk0BRW2AMhBNIiU1MMzSiTtobSrvpZU5Te+0jX8ow
7ExmvikzSBpXyZhCnhOiaKIbhm/dM1j2ENV7kcijRgLHvhts94bqVW9XGlqhaJvAaX1IukbGXuHI
IdoCT4fE2MZW4BysKo6OcSODlyaMTVgkY6Df1pPpvDIfzFHOgs4iWrd082bDH9MPN7LE0Ea2c3As
2kxTF50OHcbr0iA6k7aOfDbVVb11O1/CTiGI5x0aKL4QDrsoJluiAiDZABjJ0I8VmlgNspTfaK7i
NyfLqwOZiS7ZxmOk5DpKa1R2dmIbJf21pU2MwAnf3kSqa7/Ec8MEPB8VPlZSD2TIGan5u6TR7Z2J
2QzaCTJibdcmc7tP8YyzFVCdPB/Mko6ADDlcegW9VdOCldjILqpxC8slV4LI1gV2leH60MeUIbiB
ehG7CdFLp5RlAbKluS0eNdf2/Z1Gw8ZljZxq4xcw9TCpMe5ad2TSOoDfXIqXjcsUnZ2fgXUYmTLo
Oq49qfB+olXBZiz9MWDcFuMVdGFD3gx6zfa2m5JvdTOXRw1+UbsQRnPjHKxxanvEQ0DHxtqbn3Rj
LOtNxnPsAZILw2lHgdY71mE9V+sqDezbHq/HUxKxq0ZWUo8YFWbRAqbH3LCRvduYuz7ogo2wmup5
iMfxutIzcXIAYuDoSaK8MK8DeM7RNSyn7og0bOpWMxvlZ7kc0XY96OkKElXN3doE8sbMzeTNsX1x
qECWsQJIoDBvmEaO05odRPpFr+viUDLARIyW6si80WBNT7y5FhmxhkNgSBMk6crijs43XZGW52HJ
yBGX8xBexSgaNGTfEG2qzO22MsmyO7+TZBrCosdN/2EZcpzxqsdu9xyR0Vl5DcltLzV6gZsoqIMH
gHWYm1wOkYkHa1e8t2Zl5idnamWwJ1m6fAZj0DxMQGM20o/mkzb75prRy3gG66e8MieV7aqAEOyP
r0ZJY9+HVmbdpzr6KM+fZQBiByXDKQohYJPMm6ubVG9x0Fmhbz5ZofZFZuGInUeznJ3L9m2FThMA
cmpxCG0Ub0DM42OeNzO++mE90VvI68pHAnbRtFNcfmUMMsQvc901+hbmDYEPDaIz9ZqiT+w4k8e0
3JUKI9+j8gNlvYCuY0cVuFbZ3dEBWoujVQFlhkkv0n2V2S7Kp4x4zi2qQCqbpJ7FyiinrN2YU+S7
b92wKPGcVmbRoR+Su94tB4cE0Yl8jI/m5v/bvnZ5oR/jfP944cX58Wf27/Ivm48Z6nX3tZ5uvjZd
2n73ZPw3X/wDE/IPq1j7wyf9nyexq+KVmM309V/vX//18lq/BsX8+uMo9vfv/2sl6zB5QynjLEF2
P0uLjN9cvsiMxEArxDjnr1Gsy0oWQSWKpI8xLXqg75NYkuwY0RpCKH7qRw7v9ytx9XvP+St3CvzP
T82wzpKWl0asZIBVwfT8czOXaORGx07n70PTzIkcsnMUMLgIhnNsFp18cx2nddYpxdtxjjGZeBIi
EfpurQePXgZpeD8DZFWXbEdZW6Kv89urXMuTZg3biFVHQXYu+6t8dI8m47LbPgrr4aCRYq7WkgPy
YWyifp8wP7jqCmO4IBSITPJZg3yaWeVZqoaSGUGDZc5MjGlVk5u+i0jyhjEoEuTlAUgvvF2Y12LL
xdg25PYZ+EAmTaJpbxK8YOssyXX8lLbc1iREBCs7NMbbRlg1znOqwd1Ul/UhZPO4Q2oozqIZmeM+
CwTISdvM8YehA1X7CQPykaPaIHA4TMfHXNPsleCGZBelVwV7tN5vV6q2GmJHFWw9rwtSsIJ9NwTD
QR95whyZydTp9WA1xamH9LH3eworT3Z0mFgXGpPwV0yONBgtqeQDrh+w/2ElV4ZZBQ8TI9FF+Jyh
nWRnX7sgHGoKb6kRL2KuCgkey1g1bue+JCgkj9RVxrCPJ988NowT7A3Gtc717FE65y10J7SnwzS2
mxpcLI+6GvfADl3/TOCon1/OdlKK86kOp1Ml5JJFBJkAf0yfJtdOEI1o1gswvpjwQ9DCVhXkN62v
xDFzk+xgNa12jIQzX9s6luWenI3bxnKa9IBDXEvv0jH3jTOr7/RnSLd5e4cDJ3sv+IHRGsm1juY0
7zIOHHOuzZ2sSwHnyXFLCPoGPpAl52YCjCcEj8N3I2m36jiGfn2y2kKcfmf2M7Acb0O49yuraNRK
L6LueSbkb8lw/zcA/5y68gUMqv7cLBB/Vn0ou+phGigM/0T5w+xfzQQI3eFnkczmqhxBcTm0O4pi
OnG9TO/MjoUYOu/mwtXakrEcgP/YGtTaqGX43CdtCq8K0v+QWbqF9j/V70CutdD2wC8KAglG/Rmz
hL/qhebuogJoA9LTSLwWVR+vm9KsjlMsncyblk+AF/sxk1RaSp1NPZkAjZsPZ77N3CBxJEJtMk8F
SaoRxpqOYAC2/Cy3h3Eiva4Hv3A5JYRnEHVZZrAP5+5kNGxBP8ICugFh0OAQ05BE9P6loyG2mqod
KWMhGOuy8YqAPc2C8eu/Wrkan1WpYmfDz+JNJVPHk9juonWSkb8TUJmu0WzZD24Zb9VgXYeLC3Ug
3Mf2m/wWORF2K9fBqWuz6u2qcQOhbzf2Sbz9SBlAqK5up9K+j/3+7iNpAAmUjd9/nptTTEXixfNU
MuRA8TDS/d3C6R9/zB3wW4NchN64QR+VHws7qNajnRW7pEysB7PuoLnJ0Jz/lj8gyJ5dLclP11md
l/uc2eFliqEMgp31TXOW+B7JDD7hYw+87HsSQRkP/iv2ivn/2DuPHeuxNLu+SqHnTJA8tIBagC55
bXhvJkS4n94dmkPyjTTWI/SLaTEyq9J0V0k5KZQADXKQyIyIa8jDz+y99rumR/F2DSKgikgv2Za3
rwYY6ysw8Xxl/xexBAbTpKCN1sl3kTDR+w4omErD39WGg79Kx1r9c0qB6S81J1xKvoT3yU1kvnM2
tSfIp7jYU1cTLJxaInUjYQIy9huAz5FBKJK1XPGOOHpI7ER9Ul18xxnYOQP3jP130Sw4f4VAljBE
IxUs4QbKJdzA5WJEKScv/quAg3EFhuRl9Z5DDH9Nhl57teUwPCszv/9OO/CmZTrifscr3ov3sht/
OEPvb/vMJzsIb83fiz4QJfUz3YLaJdRaR8iq2GzYcx8afv3Z4q3erxI6QyvfqbYe44ILfOE7Okym
9QQwT7v6r/IQQJpUYTRVN79mIkRZ9zlq3c04L2eAP4jM+nuxCK0xov1pgZ8WdrvV/C4Oi1i7+DUj
IfGWkze2r8xbDhFg62ITd2O21ReC34M58e39HM39VsTSCMQanRCZvb1XNk0DeS+ksfi4HqEWwspb
fVQVc3OsTKwRY8N41FOX9kQfT39IU/AXcNgmmUP7FocylIn/U65CRIzeRgcmeSpE85mSqX1AYosB
KRNZt0cOZR/Z2XZ7rawyHmsCZgUQEXUb9eaMqAfXBmEU7aESAk75uMgNiXIBqfTtFfNX5LTCeURB
mJ0DUOZ+rR0t3ffkE74XRFpsRi3uQn0Yx2vsUnUo6CiIGZQnv2zfatIZ9vCW2zvROiS4TUNyQ+27
nAC1gvgwrAk9VzY7hzw2anxe3TqHXpJDNgj/VhQU6mlZGsdudtrm58wHM2/VtrMbtcMZkwYiKYyL
ubX8kOzz0B2Eh5crLe6bVPDV6Bkk7EQNt2k1O7cK6E/Ytou/hyySPlnVmpNjpu9aV7VHkrHIQ0uc
h5lbK5zaQHAixfAd64chXf3nVTPdVpX+JoRcgsIp9QOGHvuUpP3L0AA8hIscr3E8ZDpxJFona86Y
aWBbr8negyHLlOemH5g5RrZ2Z+VafSLE2gj+FjXRGdq2dF0Hf6gu1DA8SHcmyOa6doVGcMoEGfWi
+LaXqp+9piBRMZ423yZU8W1I9b/NqfnPTlXv27bKHk6gU5q/Da1UKJhbUZJrL+iP9tgSTVAENraJ
COwMtOcbLMHLfOnMwtvDW66fvYVUtYsOuTdsEdFeLS5YKGYROcpncr9g5xCSMN6xJFm6jTZ60y1o
+N2kR8nem8brZsp65rtc65+53XofRVvb26LGWBPVUApMI1dHvfWck1rXTkx2md8Q5ncUCeaNbuaB
ohVyCvxGRnsO4HnTe6WOY7rc2dJbZ2qWKtxb0+vdQ25j7UCI5D5xfX2MdZGeT3YVE1rvLluZd82e
Q6/ZknBPRZFEC2FCQB5RtWvGibU2WBQT8grAXYLBNrLXf4xNZ101ad/tE5IlHsZB6i+6vSynaa4M
iBdT117amW4gqpnrkGGBKMLIVNo9uahEzNgMZ2awR8AUeqe5cdAHbc1yem8p5MKFVJSzNKqmh9Rs
8NoMo15cKdu13piX0Q9Hg9pJ+E7aFssD8VUzlriNHs3aczor/FzKlnloWmWVr1LEMQ9jfexQQBeJ
dUkyTMO/N4AabD4eCiYeyn1569kWOgYzB6RTFBgIabgZG/g4vYea9PZBriNpNk+YNCuK0INgZbFs
IcNjGrDzenox7RXt1kWz+bTkmuwPoKebS0+li3Ww5zGGypGa4jxTk/lIU6vfR7IrYrxjNCReXesx
+zpZ6te+T2DD1o6b9AGFfJrf/HO72t82tf99/1VfvpVf3X/7Xa/7c3f7L9b6GjSjdKF/v/fd04DL
L1n/tt/95Yf+2vB6P7HqM9iZe+htXGP1qvxVe6SbP/HvrLh1HSMp+t+/NbwYZjyExwhP8MpgNlxz
ln/peA0Hm43OIsoS0Gj19T/9iY7XMv6o3HAo/flbrGKZMQH+/MOavc2hTQ2aGA+as7J1cjeXB+Sm
ZR3qeZnkgcur4B7uLa3a8Ebbc7Zjzguy4oo5aGY35b3VkV6/Gycsw7sZUHC1rbV0HI6172T3eb7o
r0ah4n4fz6TKem23nOD5U0E4y5C25y0xC2dD4qeUoDMW3k1lGvPOskB9HxNygS+ZlnWvZq/1B7Oj
DQr1vne/bLHUeNHGifNm0ZQY2ID04ra0XPVspriLrwq9it5F3ixLaIzEMNGRmq4MtFEqFbbYAq2Q
B6A+hHHpEE9ZGyC6WQUGXo8WyU+Yyra5cVpK667zqn3P+4WvDxbCW6yZqIT+ynUb95VZabpvas1o
Nni85RHnQBYWSAHu2EwXGzODG+UoL+KoKSRxfZnlN1pAknSX0hvo1WfVZuiRtMXnXO7MZJsSh3ld
FBC51iio6alrB5P58Dzepm4KsQsRNbG7kVHeWEqoS+XXhDDCrH6XLfubksifZYv9gq1mSceoSBUd
A/IIjHMgNOroNNiKpRW3TzaAArF3FTkhG495Ju0HOmcGtQIpZNySKEpuWSQPsgPBAF/GuhhyoDes
mDrlMBxd7Ut8XizDuqTUP/PV3wScB6uTs7qeSAds7tXqhLJXT1S2uqMAX/wwdWIbN0NSYp4aHPIB
gimCFhG6NRfpAVtKj9nq23ilrx4sb3VjlXGWFftUdzF+26X7SGfUH2Il3qpKK+YbKgEzIOqjuykX
Xbvqez5i0p4KqPOrE6xGkb6Diq8f+jqPH5HMmy/5t1Nj9lbXBtcfDg757eZwV2MHbXwqwyGddW3L
Wj8hEwITCKmMyYPX5VYeRG4c0weT+8ucU+t6f9fb3MObEXc40+1UQYliYX1fjQXy9KmUJXg94GSB
O/vJTsZQz5JeyEvLzb2rnIf7ve5OXciDpBlDK8+JqasUeSejRONL7j3if31B3xKrA1FJ2qakcGao
X6NokgS9HpxKpzxiUWZHEPrjkr0NZgMb2ZcxnZmjTUbGQKB0RSoc9mPRvRfxeocp9eJUsUb8gehD
LF4LGTCz0GCup/oT4bI87EjVUEA3+Q2tKfsdMIXhVJJG7WigPcopufZsZVzqnmzDzMzN/QwrrDIj
cwPZCKdssnDtGU4FW0Who/WHwjklMaQ0BtYU1y6ZVgH7MqcBC0FMmtl5HV+ure2LWbKcFRiLP0s9
7s8zqmsFIdLJKJLrktC5VhIGsIeP31FlOQtNQuX3/mvWSOPAhs6wtm5h9895SaVideQgOKleXgL9
HEl3WwfUUCDZiS6uRRCVKrYJkeLnwJSGPYub7ICfLdn13iUNqrHVcSCErGGicPZlty/ZXUv2RWK5
kCZq9NHx0NlLBRyxSQjYIbpDO+IUBNBhkh56aTGG2VZFiqJAPqM1HUOjg6sQz7EbACypzk1tnIke
8i4WM/0kC/zdz4ubPus/DNi/B+VWt61R91v0xTuPAJ6Ke37vmFWxK2RbfQJyyHcIkREVZHVxsVBn
3Ll8CVskmPqWPpstf2Nl4kiy+KNZAxrX4AQEtdu++1EKY64neJ2vngU7RPm5OKtSfbhEQ41JTbUN
uwDpiAPpsfE1OSA560G7PO87O34oB2GydsTzj2JUXvoUhFd+68+BJrM5ZC6asHSasuUVV772ZY+r
939uIboxv7wzkaZwVqhe22mmn0Fl6TwVQtgjTMUw63kDJag52LVTfpQkjGF7rKtzZpwcRrmXPJuT
I7aEHowdedJzl4fEPc6UZVXmbnsQOfvcJOdrMaoFFUVn7DlZ9J0xLsktmdzOleYrwsbGWd2BHV2X
Work8zXEr6IBIFPVXc57dl9PHjQ9izwXUsY4Dm6L1PdPvWt2W1IyOlanxCgSDX/pVSXt4gYfRhEf
rMXRKIeT8jXWUbEXBsF/ZzqRIY9Oqfi9C4upZZnIonTFF7IZq0Y2gJ3QEk2easEENBE4oJJr6N1g
6ANdgJjy0XnupbTFR1Tr8iyfSKdLEoi686DUcbLK5YYQH3lhdFZy8DlpA5kqQuEhbm6Zi5Kkhmsc
Ix5cAxbIaX1i8fhmMnplQ0IQmxOnrxOhMiFCppplWjWeTxZgtalkSg42njhySBummI4o6msR8ngC
m5EPWTGdJBTBdXYMkbYnOKGo7cCFzwgAohvVlRqH8m1yaQ43rkpY9UTTIOZDrNXGKV6du4EQnaZd
MOXj6TPp9qua8iTd/nML2N+VqmwU/gXWMsaKEv5HtenprUi7j9+Xpj//zN9k8cZPtoHqhMJH/5ns
9Wtpaq/WOUrC/wR8N6HEU8961KAWokG4Yr+Wpt5PKPuYj6LpQ5VCRftnSlPWPn9YxiDEwsy+vkJE
+4bzR3vcEFmyHYyKfUiTm5AbkArepnUs+61u+th0ChIM4UOXzfijKbT2ZuYVYXz2lOuGecfRj0/V
jV9FblRVQHKmCeRktnzCypQYbxwLAjVZaAC8Etsm+IqWDX1b7w/2RnQJF+OMBDGkFLLwB2squpvY
uio0qIl4J+e2eyEyYrQPxMhyR4Okgh3r1ckcbyDvltdFqjSeAFA7oLlkBbLr3okWaxvNHjoiYauR
O9MZdZZC0GioJ4SqgHNE+mIGds24ftPUc3LPoNmCCGp525o/8cQzMH/3EIEykyEhxDhrG6M/toxT
0KZEY/46U5e8dIiMJm5FOGaXfJWcIG4DRzPAYWPNQYvgbD9NHuqSBUvsGSQHluB6CbxhJ3MvxsdE
aFa9bZyEwBNF7klgIFWrtlqL9+vo4HLKjuuK72ZhkIREBV4Yn5PDrndKYuhNCdBMgvVkdp+1zQ9t
tLWnBfXjs4fbNiTxqN+5XjJeEEhUbgu0p8/MYRAS685Tl+nvJZa0neZDhQjmQvpPJEvhQyuibG9F
hX0GnAJ9Ti+rt5Ld9Zo/Nl6MVVVcu1OOo7AroQcbKenIfuEzg0uY4roEZZ1qxUJcByx1NjCDvy89
n/2IJC+1G85tsmawITXLpZV4rEfgnfZhskJxuqKLtspEYIzpi6j1QLDMunYROwYCt31YOPaP2Mjg
ai32RZLG5TGfep0d9tyeW7NrPaSFWnb2IjAV6mZvYgXMd8RHBrk5WV/MKBKE4Fr5UuqJ1WyK0ZXd
uQa21Q8bd+zPqkHLbqoIghJXz2qFK79tcdm3RW76tssVjUGRxgowi2+iAfU2T0Hq1AoHNylbOy2x
MN4RNoWog/w5iSHPlzwUfDAG9kmrFklMN/qPAiX5auajRsPYh4MKk186D9CiCX7r8Zp1kqlyS2Dq
5/BtEmxWvyD8MvE4YPlfzgtusiJkVuo8qgj9TcD0Nz11WOeSo4KqrYdD7Jbj5SwG+7VhIgp/xaAW
29Og0p01uQ14mKBQhKDFbPYPMTzca+YwVRMmILMVr2Cq1d6z2+GrXRRqSEoI1F+M04Z7WpC4hB82
kfgzySRygihvU+TyUz/vRwDNHYHEGbtJWlC1lvWoJelo1ywZlebEzhVooMx0Tu9GO7VfCBqLSZ30
u14PEc7a74BLlxuwetVFannyTmiW+5SSpziFrAXn23pe1JchIwnsRCSDHTogk7kBFy+9Hryq+8C4
HnX3Vuo28HkaF5rqbE9AkcChdMPOdv1yfuqQXbbb2otcL8jg86m97VeSLx7/HywyKbxbAiE77UDA
JGy3uZ1aCwaWYy9c4PYkQhMpfYVqOJ6swGFspAXYaYf8yMUKgswH812EOhqpBhyRrpyNy0Br2OPg
HcRtVNM5bhdGDq/K1AlZ6m28xQC8VVOCV5yn5zTr2by0tYBs6E/ogQYv1aeQPKnoK8Lp8Z7JBCkp
jFzO0gY+znlKlVVtTHuAYCDbBKuenRgshSEfNCR8JzmCyUZlQ7+nFEaGWEe6QYQ6HkLtrIeenMLd
G4enWSr3fPRV6l3A+0ZpRqAAKIUFfxPNneVdgohfL1xORcbCTZM8yWJ2v3KHomjjjSPhii0K6LsF
dhz070oB2p7MMbRnQ3vWNZTlCdHRZEypeKGINjzed8clKMIcLmx0ycCvYBUpHDJtJwMRujW2ltwo
X7B3qAoHsJmWgUtvoPNAdQPvEO10l6kpF9vMV+Gt0QN4OPwEWjlW2dq6GhZVeGGvZiRmxBTjVtZI
YCfAGHtAuR9qkuI2USchSY0WZgxy631iQb5IjMj8A5qyKsy9RlFc1eWYnA9zw92laEf9Dw6q+jOb
/BRSkdcmy3KXVP1cPBN4mpNhxWNFXjpTCnWjacVknHdtBY1BOnXpc7UoLzk2utTrA5md3XywcJ2q
bcwhj6ViTMQHka5r7JBoeCZhqXCOtAlWYFUZ89d8eHLYl7PzRxvkjkm2Y1Owtyzo5lGC7Lzl8NgU
zIOCxZfThTdWb2M5X6l+NniGM/sAC07Cc7Ic/QV+BRCpLc9IdRgxxIPE9oYXujvmNWpeM95Jl3XW
ATsKqrBNbbWiMlrb3RmZgJIRd27h3KRYPy8QHMkbroLsDOVcWwaTBcfd1mFzY2wlwbbgURUluG7p
YFtvC2/zpjH7VN+qWXrXlPkEkMuqvrDcyDvw7b7N5LwDss7IDRbzCqXWsuzEvSCf47EOY9eej0st
CBmlt7ZMiaBBFAVAkVyxAzKsZQ3K8sIpWrL3jHzNd69NqRzSKkufSW5mJ1NIzwvBRuIzTjrU11bX
wTVncg/Yz6rT537R+SUTae6lL7fIKtyXAZIAw52KRGsCAYDCWVr6NKeunm+RdqWIiGOOgForlnun
gcZnuxNDAyYKxip1SLt7RhXTI13khBRU05In1zL1O+TaV2WfWBeeEmy4U7e6h/Zi3UHtKoxdTsrW
dYdSnSB3VRCLlbVvqT+KTWoN9alwtPu6XaoHN6vLLwYTDGlKJGBXddU0oRGjgAWMkjEHt+GJcItN
R1zmyLZG3915jvvRewUr2krYAVIUGlQ3rR1upomv6mTgjLrxhfADY1bLI2DTHJGEjgQsRIrvOQeK
m7HZk9WQ0po3nZZ2TGoMG7kZKS7XvTXpe58MNa6THqu43q5UUBz+J0Vk73OEzO02sn11MWnMyNI2
y0ILlUFMhYX6jmgAuYrVFxAstubtSOYlyj0rtYaik2MV+fWwLceMaFu7N89wLyPWmWK4jnx2aPId
vPzCIrLSLwvArRAHuwk1csuKEIkpkdSQ+yOmlX60mwVyHy8zIJ/xHjfQcImOZaF38jNXP/GkqEks
qcyLrCmLLYJHcTn747xvrQFI+wR5PTLtNZTO04PIjqpr1nCdfWbDfwya0muOmeuJp4rFxcZLkBPK
dBSBuYjmaOsMzcxOtDscjZdp0mo7InJQJXQpAqB5NsrQRgP50LvpQ+v46RmZ4IJ7h2LCzcoXXKdd
UFXSA5bkZ0SWjPJYyCio8JDs/ZLxyThdOpgovgzPzba5bVTHXOpGKEbYl2lPJaAm/wZNcHqkNpkC
NAwYFLimGIUBehN2lx+R4FJ31TEFAjLet2Ghl+xQ0e/0GOtNMWU3E6fwrV8hpW21dgBnYZw5k9Os
Iv/20q+rnmx3246PHARxOC2+QOAko6sUyN0j76whTM1fOntbdkOT7EutMouThwjydvJa9RVJ1q9B
Y617yHjqZjQaUdeFirLLoCb2zOw6BjNwq3jQU8naqDb5piG1eTZpCCau8TLv+gyGcCZvCIBBmw3X
KIbfxEfxpSzHuQG0dJkQmqLg5W6bTkf61BnT3m5LRn+q6d4YJo4HItXii9GKofqWbmxt3FIC/hwo
/5Gd9lbxOGj4WgNWEUCQLIXDwKeS7/b/3Bb7/9UdEVsT6x/uiC6Hr7H+y/nXf/yv6rdrol9+7tc1
EeZzy+cmApeMR/k3FnXd+Am3HKseE+DMKoP825qIhDVgFboP5wPvGVbJX3txU/BD9OhIJkmT4jX+
KYs6grk/9OIGNnd6fSyCOv98r7F+63IjxRX6SjoaR4Jjmhp3gTa3LKU5YPFrMNbbOAypXG5Uq4vO
MFXnzaVcpjm9GoCRUItMcKNugK2iVmv4PeZdXttrz2q40Wc+odI/2FWC7m9gsMcyVtPj5bPAX0TM
RUdTLx2vH/C96nO2WzWUV3WqLO2zLTmQqfh7AW13QaceyDEq4kusHHtEdA3ncmpFVxW+hX6PdGck
nTaVBbUG26EFuC7zYH1mIaUzAMxlWx4WJ7Oo3AePmGI8OGB70w6salRVxslOFh/LKSLHe5wLGMp6
dyR5duYAPRo4VS6sdoDcgRFE0TUVms0hHJUx/vJI0/dV5hiYXSLRH1AfG4doHpxrLaa6K7HeXc6W
Q6CM4eIYLVkHHBKnuuek4EM2B+pnqTksRtQnMBNkPqadnXxLC3RN73e9Be6tVh5gHp202ri3kdeU
Ny3uudjph6dSCKYHGRHXbUWBMi4YZWLe7CGqZJpfStZQvLDI4cDAbaaRUDor3XkjF2MO3LzHqBnT
ljpkSNhZTvp3XHrdJY7bVJ48CxnJbVwOrA1cE6k/owMVM/5uzMU/DrGy9iS4j+8GfjUQGpG/6by5
CX2vIqXYGRBLwdXYuKNFBkaqk5vksbQiEss5dU7kDlfTaFaKR54Dz6hnapO9IPqEMTxUvo/qY4jK
BT5t47+0yOvO0ylC1p5Oc8T2b0j9g59Y0V3bGrf61NJIiZmYlKpMPLmPR82/XX1teCe92H9RFjWl
M5blbrJ0TuKZjvg5b/vzFpTRWe4u847+SXugFrGQNehRYImJOiNixkAilrnJF2mHaJ6bHXNQkj+l
/h4viEpzFZn437UzV8P641gEmU9SO6duHze9bFCwGRka00Z36ptuMuYvoxMxP0YmzXwqLOXdJasA
At3xaO0YjBbeleGTo3yVF03ikMRNMmGoGJbcUiqRntGWQxydrHLyF5A+UTyx6/Ta6xbiwGFw7OI0
WHn06fp1fZ0XvaSi1afiUysEfPyYcAyPLHncIEnQZvzhYTM2jc/OaUSw+VoXSkeRuopTpdcW/T2X
u/GSxFQRBzoIRhUYcdn2dEBsTwuzu7vVQoCKEZjUplvlsO0Cn64WBhpZ71sv635rZ51VRhvJhcK6
+VbXpkU3XwF+RnM7or618raD9uYkPN2sUdUP0ewOGOD1YYp3FAMoeFP2cBs9bghIYrRs8ZWtct9i
Vf7qKvZf67botE+/n0vMaWnmJCTTjayH2muj07Wa3Kl4DVuDfFnsjHLW6y1rIRTHGLaoaRZWPkG5
2AupVN8i5WHVK1vr95Cw+y1uYBuQcbbhZRJor7lDfxxNyRfeeQsNs0A5K0K3wEs5LUI9RaUPJ9fh
ljtzVjE1C1vKqiJeNdZ83NCGBkAabDG53Fj1xACFVmW2pwy0RkzlpjsM+Ei3IYORcbfquZOMy0+D
KX1rrGrvedV9F5mDBJw45fyIKmgOMe4gEW9NB4ULK/K9WBXk3reYPFEd6txpbg5y1ZrLus92Zd2r
C24BnXW0MxyBWTePsbkK1RE5I1qv2eTfkeE7+mfzgjL4rEAVucnmNqMIsgaPRIdvEfz8LYivV228
Rt/lBaaBnSeoOspyzIIo6eGvIKqXXifNDwYEbINCXVOMdBhsJMhdGqPSyqNZZ2aoJPVthDVkPJGv
oI17kLvj1aCL9EU0afuMSqqc731RuDf+mMExRBNVfBkLdvOgJrYS2hi6C+r5KkFDDTGZSkkQsP7/
Fw7/5mCH+Ef7BsJI3pq37rc1zs8/8tcSBz4sa34QA75wMdH/ooLxrZ8ME/SAp6/pqtT7/KdfCDzG
SuBxLBtrqsU4WYhfyxsD3wdFiuXDkiGU07D+FFH2GznwWySB4+lYT0DTCocVCTjt39s+5AArzptd
d+8uIg30WnHIIxLAMYzoVLhxEma9nyIsnQDY7GPPRwMyQhVTdHb1ABF8yZyP33x4v3hT/oJe5bpO
q77793+zvPWP/v5FeQZJkYa+qoCEKVaczW/AAtA8EMQU7bg3Xeyncc04vcyVi5d06Ih5H9KDrNyP
aIJSS25BdWEo/2syS9b9k+PfYXHCCjIMdEsqspGFJdmw0aL0B2bmHYN8487yovzDMnOgY6xicZFf
MH8OUbwLZA6buKiZEFCxkpHhJtjUszstcfyXmWXpPfR7ggFwDvvzsY6Ssx6ByFa4vaT5QFE/suHz
xnQ7lerNS18NrOksoJvUI15Lbzl/tfQoimojk+qHsbD4hgRk1RYk83G+YNquAtlPDmHh6cEmYWZP
gqf1VEs0caLKdoWfczovDJCROKZsYF1o7EPzKCL4AIa5SwHx9V1TXY2RqxqLJ2wj3MeZ7SnZ3trY
AAmBdMqn1qZTiqq0X8Bua5slMhFfbmx/aKbkEDmWOzMSFkRYWM/jtOw6Hmg/1nXvezN0405PFxfR
rLg0s4hNAlgPV8dQLKvyvRQExekDCwwywzaDa+eQ6pGilBZAl8bWZeCbEY9jsvbObMqVY5QxATeR
AJxhISSPbx4O3uJ799pke1duk51n1vBWItTalJV5lQ15Euo4X84RC7TkZJIUvMlY729jDZ3HaKQP
xPzI21iv98loXGDzqXeVysQW/8VmtNKn3IA9Uzp4z6PyQQGMvxmVOSEWSKjCeSiMBqy8oTTsA8sb
VkOeOdyh+32Hdf4SNyBVE5NNDt5wea14Nge+yhc0H+X7FPtfJRqeve8z+XTb+Glq3cciaXE6lcjn
cUeS+QCNfZcY01sJiXWftEwI2rk9yrxB/ZHMR4rx+tg7XWBa3Q5dxYfisfGI8PKDrWOMReJoOlPO
8IaNDnP+ItlGXjnf2Ll93Ve6HkYzc8AKLM49HKo2rKR2sazyLXICEJWqKLqgdPK2mDlQgM6tnLdz
Hc8Xlp1fd7RmdN2ZFswgXsLYrkUwNUw/vYnHb6OtdLwk34y1Pv6gZ3HYcbO4chWgfW0pumflNxD2
caVUifkBHDI08b8zx3bdkicV0OCNkTPGwynK0mGJPhvXOGL9hskbTZYVaAjayfSa+8OimvsMbdij
hGUVpAvZbaOXZdt6br1rULnTGXgTchteFrZoJ7SC0w7EHWoqVjEBGCk3dJbpLPfmG2JKWb04zZ3B
1X7sG1widY6UTzgUvH35APE+DofIPZtVes5s6rzXMNoPXd9uU5qOy0Efot04gBXcamkZA6vplnPG
XcN95OXJC+r37HxsJ7xQeH8uNMdtQrelK2DaeNsnkbjU4mR8JPiXmzMZ/W1Uyj2P6nVyYrC+E+6H
tX7ojL9MaAJC0YK1XXFIfHMCwEnxpS+aHTTteC25O7UusU41r/kszqPlhyXz/DOWa4ZHMyS7Be4U
X5Xr3xWAlZnX8f7JNYj2boFwcNFZmhKcvar6hx8I0I2HpWmaxzS1pm1XyI+FlQMVbv0jY05+l85x
As0gbnrtkz5rviXFYnWRRnX6lc4V4dd1Yj4REzvsB6Zqg11v09j6nOlBgkazBbRG68wCExykQ9NR
0aUENMFAqG/IVZxvowSP72ZuKvLsfEm+3TTp2vkyZdzGxbraSFsycAkGuiuxEqKemgEubKq5Aqfo
x94OvAJZrc2oHlA0plvdWsbbhgI/3jAelhVsVQQ5l9miqEJJ7fW3mFQaK8AuENV3kyc1kqcQcxBT
gZMfDbKVYnk89Kg7n7NJM0gBmaiQxnJirlR6k7znoa3lZ6sAmVEwaEv/oPk0WRvEAvKco8O4SKV5
j1RrOY40B8yxJzU9t0AhyL7LKLNSvG91FePt1TsHTvaAzXISg/yarL491aaXbnFA3LnMspPAjpMI
L5YOHAiszbT1HUieRWsPExF8c25uYgL1bl3ES3tvRirIejB7jJjI3Xio887MxhGvDktvBpcJqfCJ
TPx7LhntpGbNPzCSN0yWwyjKcMcn4nWI1qbL7LsbGNiiXeHiI816TSZVULLfbjZjR6I1o9n5iRz6
/ir3nAnvyaDrUKiFfjBL3T+LTPaGjO4NmcArta0atORqP+P4hVFx5DlTPDS6Vr2PwiixkaeyYUmS
LLDc2Oo0JAdFJjGogx2JAJdHNSPv7lojtAa8TTeNm4vjYA/+gc02ExCYA/A0ewmcAuPl8Jksdfve
81S5w0nVH6IE35gGxzMG42G3yPf6ad5FUYuQDfOr0W4MBcTlMCE7g/GNSyG7cEWX8ejWSj06Xxqt
bx8mu1mueeSDFEvbOn6O6zj2AmCu5DKbbTe9ZH2P98BvU8nJm/lxsq0GoPEkvxLu4/e4T6qIXstl
Wf9Dhwg1BImXJNuZscZTlsVOYGOsPYyVu86oOz0osiIPbD6CTU7y8M6b7OiMIEv2FMhqb7ycZuAM
dVVSnS/1MOgfjH0llc2w2Fq5c1TFN0veZt445zrRZISk2AxbCP6apPS2Oe6c5X4F7THcXfKosi+Q
hw7qzR7c5WGEx8NtjuU3uvznDkf/BfVHsDD0fzj3XM3p//E/+zdZ/+V/yP7rLf6dK/yXH/9rb+D/
pAthOhYoSkhv5q/tAVPHn2xqLdQfriFY/PA3/wroNH7i/6QBMH9pAX4jkgfU7fsGY0paBKRDlvFn
lEim+0e6G6BuwG6Oi60Ldsl/UiLpKoe/3dXl0c0qotCXPlH3lHwFGkwcetWtcjLBc/8bgt9ofuWc
yZFB/eADGoTysAzlmdsssXFbOnUdatAwQuBw96JMikD5LJz7aoiQlvfvVewkBBjM86Zh4rlNolHn
2haoE4yJdUcXLw+NUYPBGLNDl/tgkLQppdzytR2VdLQlGUtt2S7UIfhHpO/wszaRyG8WdppBIuK3
0p+/evSkwPBs/8t3IeLLghQ3HyTMEVgi2kXabL1/rH1T4sGpH9rOvknchkzseE1crPz7Mupv/zd7
Z9YbN5Jv+e9y31ngzuDDfZjcU0opZS225BdCllXBfV8i+Onvj+mqatvVXT2FAQZ3MBdooLurLGcq
k2REnP85v1P1wzseYWbicapWxFiOJnj9U2hCJ4Hx9TDlA1ynmI2Oi9S6cIn9NStg/NjSZUgFVtAS
cY31Oh89NA2H1Z5DTLwZgaTiBsd3UjIv26RTX24xYmG2JOFy26saQTiLxdGSxrTNA/Vuy2E4hNoO
j4o06iaxzJh+dhPEF/VuuzgOcM06obHCT/JajhOGbDl+ZTvwiSlsxloSvg4hY6ssUx8Sc34A0vku
Nbv5zKnThxiXxpY61mjdiGJadyic+7CFuQ5tw9nEDvWnOjl2ORUhVafi3ZCTb/OnLgQmPUWHgEZ4
8oIGHdDCI/0Xt1skq3oztARRjaD8kE0MrcbBYy1yHfEhL4IPU2UUVxIt72jLMD/MZWMTe5w/g5m7
ycBDH33VD4esdh6DTH6hMu+uFFlI7/XEHFM9jCZtQyjy2ZrIPrWX0ZvyswcMJtmJvXyzKrzJucOe
kLJFdiNCrUap6ydRdCw25KDiGcc/0+R1NQZz89aURrfDtTFvOLF4q1b1mLw1RoipmtXK1JIuRuzm
Vt1Dp4ppNib/Vy1P7+lBZQq4kKqbVSuGcE+ZU43aUxRnwPrllq9fX+GxSLZVMWCmwNC3Ic5UUCfb
f+hHN98mmfVo9WW0QVhN8WVB/xrz+tH0mPdFRpgf6Ybh0JSmr7VOcWxHudhNy/a5lomBvgO5vpgt
76y66qtpZ+W69xiX+kmmKFH2AI/31PxlGFs/pgwd78flNXFuD2QOc9wUsXFMfT8cV5MTO79WrVPM
RyPmKtlm+KScNf7urNznllHf54VN2Yx5wcTPFghzJgILPr4IFpQ85ZUGA8iRrNsWopz7uYUggxt/
YdB3C43eWrj0i2372ZQ63/gLsZ7ROhW8Mkc6Q4zHBLVRViUfQn9CvMMrQq6gGZGBmdv2wEUHDPUQ
pS6ofGEt2Hyq1SRWKLO1ofE7U/XiFj3Rv+EC3Pcv8P2gyFLKOlwceAw/y9hbkTUr7tOF2m/REUWI
F2/UTkgy6gYnV7YF6GSrauS0tDL5UvZB1Hr2tW+5yTEaXB+abixnWH8oDM4a2fmjOdI9d2Qj91wj
x3LVXGoFssIMHvKyjZduGGoHyksFAWwmKqMr5YoDLHxYLqr2Sfsbla7HtWVE4ze+6G/O3B/gH9+n
yn4YM94kby1NL7/2P2fRfvhTj1XBf/7yj/zLv+i/4cLtmP9mYAkv9TWvflitf/uZP4zD3i/EcQD+
wtv82Tgc/uK6wvRCRAHw2MtK/vtyHZCECx3qCAg2LSrgP5ZrPMX8Y8qhTIaV3wDdfyPT9nOizYQ/
jGgmPFf4sGN/tg1j8DO7uEsqIBiyO/JANHZt7LmQANLFcKKjpesb5+VDmxL6XP21bPfzTmF5cXYJ
KJZEk4I/UWt9GH1xSAnvtaXM6dwZQu8aKy3dg2E0QXRNjMGAESecaNOkeECPWa7ydPvX74HP+Afh
8Nt78IXPd8DbWb6D74XDssoDqC1teV30qozJ34p+TZM4dsFOte7LX7+Y9adXc93likKJpfILiuzy
iXwnU+q+6m2sEOl1HpvXdolTcxxVsBsCswG/EiJageQtDpk7Miura8++UvCpLCma56AfsPD4KgK0
0/7qpjGVin/97pw/fR/u8taYjPs2pWWmz/D8+3fXF9jHKlw/190ESi4yOgOcVLNEjuCWsnL1NJ9D
4euMt7DLwMzFPGg3iIMcnaKYRygUi55pYiLGD31fFvdtZeGINGaBKFESOcZJE8fdCNMXUwYPywrj
Nl6h4L4eB8q75uljGLXTJh/45YGjXtXSZp7kyJ0b2Cm0Yk9j1hpsuk1oHtnhTbOuKV0kemEmXm/t
iJcTtBsn+qfWxPw0zMjZ64p/c9F69pLy/F5rBrjER8SAfPkS4cKzy/7+Y3ITUtjo3/UVmmm7Yc7Y
bsIx9551NcxyBS7ErK9EHOAY79L+vXcdSTk9K0HLCBoqDQuLMRIlC2X3WCVO5r7mGJP8NRVdHKNt
PcW4cixTrduoBrXYJW4rDgHdVeXWAcvFoKcSUl2HSWUcvHgxQRWq2c49s7PWDDZlY8w7qy3iLzPq
w51h5kyT7egjPcTHOUwgquDuPXlJmu3wsXoPdPGGa0+M0wF5zN0KWuIe52zC3MRywx/bmDk+m2j0
b7I2sveTpOxGtuZDY1OfFuciezQ13ykKk301Z9VQrMBPdTAYbGC8pAl8YiyddsjdpyQMDoTgUUlt
wqvOW99EzQYAJgiZypobA5tplX2ZygqVdwqq4qX04v7V9HTOCLRNR8JZoAbZH5t25HwIAtFZB7rS
hnPn6g94xwN3U9iuz+S0YGwejUilQUw2wJKgGospgMDdsj9+9qY2xgqUzNWLzCqXJMGYsMuxgiI3
VxUNOC1cHCJ/GVk84+AoIRGh/QqnEiBcXLcylfmvcL7IkeH9rj6knBX2BPfbN04ZPW6jcrwX0wys
AwhtVdCZHgHl8KwCqsVAHJW5/TiV+i52Wrc8YFcZ9u2sn12Th8PWMzvRHLQyxvA8FgONJ21Z2nsv
ZvJz9DBBx3t16YdMe6oi80trpHtpkKQOKLrT33olYyomTYgE1+pSO3lpoCyxgfq4SjVwg/rSUiku
jZUDl2V5p1glbmREpaUOlnZL/9J0GV9aL9NLA6Z5acOMGNZiPr+0ZA7fGjMv7ZksLzRpgh4NvuSX
fk0lO/2JL1csrZsTDZxENGvvSg2x9+iX2mlPLXxNdWwktlbci02kjim+MzJUFqrXik1jnW5tvw6m
9por3v9VMELZxCa796GTzCR8EKFHBArrWDVoaBiO5Vvj9QX+a5MQi1Du/dSKkoVE2tcAQvtD3Cea
6H/pbBh2pK9JkLZbdqfygCOHazOIkPgEM9nF1JptZtcyXyCQcqjI5/p2IJ59wGvgHJrEJKLQlM7e
z5XcUJAe3YtBxbzp3sq8dSIGEtBTaMRbHLWMaPzQTs7LVCndI8gN05n5rLG1agm6eYa0F63KiTjZ
Urwj/PVAG73JrD7gxLGwW7at7k2DaUimrnphf21Uqbm2Eu18oAmenmMlpjeMJiREBRYZ+JTBlcR0
yZSFUtjKp4aNEEhzbFybbXjCCLzpR3maKjzeNBBX2zG2mr3TaXPr+q4bbUeV9Wc4S/Gh1TgKMdqK
69mjEAvHo+8aGzslSbEufY8m6spbeqWk0T+EPWTxZu77N+bIDeeNwST6sfx6h6Zx3lwwnDsU5nzH
SQUGKyHlO3C24V73iXOCCvch7KqIMVKIo5Tg4aFCheoI7SnjPnLEfAuVOTj7i1e/gO51CI1gZOBf
myFxjFw8DvNA2oBrAieDUOkK2tQ0rkMNaLQsB/u+A/izbyp7gqBc+TdllKQPtkCtnAM72459R7wd
yMx56NybMqxPkQzDk2XTNFuHLpjSDN+sC/JprrE+D1OuNr62qxPfL8Tcup12oEpGnN5euFIZJ7t5
ZJ5GmEPfx0Hza8ElFG1qMefr1BUJXNGxHW7xalQPrqHyjWh771nBnOZvyKL9OEUvVldZRxpwra0z
Td5hLtDRMxVjyYcuvvfmlEwsGvSedigXCXr2OZTW3S6PmnSLk0asZyjl2zn3kp3Gu7svo/GlsSJ2
UwYV6THQ1iOHypL8wBi+NTxmIdgXa8wH3VMK1uVoWej/GI85BPaDtbaJZMJ3LsNp7xRD+DFpx0Gt
6UMJTjbeIOaRvlHuzLArrujotSeeta790EGxCZcGZXxkjqtysFFuOZ04F9e3wdSQTPVp/wV9KkFn
YgxuNhxfaIXq0b6yK/RW5CHs+5uMuvZm7sQnK0yjrZ9q98z0kbvAAoSwZGMVgZvauGqAuR+YjBSE
mjGqW2F8hkO/wIjN7h53jUvxUTWC2yl2Tlg32zHlU6j8/g2wbrJB0squtTR53nLI30845raXp47v
cBzbAFPGoes0+J9AaMXPrJPmCuobvaHTMFyJbuzNdS9ImblGZh1tmjIPkUzh75ZOCIfICu4yMyKm
RUAD6JJidAEsa553iVGmhzT2/Bs/Yl7jcmsfSzBlu6Zs77ATjUwRvfRhLCOGydiH/JMdi/E0lZYo
Vzx4IHRBECtvujHqtgROm23uZeMSqg3uyL91+6Ssn1Mrb25dK61v2jzIgeJjd99SQ35l8Ifv/IAk
xCoY4rZcqxRkGRRzNKh1CNdXrzWsg/yeU7N6r03pgig1pjUWTDzylsmrVzJlHfXjTLxmWRLQlqw4
cTtmwjYoRsdjZl5gRFsVkoj2RBIKnHTVhR8VvBcwfLkN87G1ujUnIchKMvH2MbO2m5xN4r2ZOj3Z
6cz4IGDn3eHq1Wd7xLZdDCb2lLTFnN54YTptrKLzr4MqsdW6qcv5XuORO3Ne64gWt0FPjTp5hC0p
7OzkO7PYFahS8IeyKFvJIVsO5ZGHXoXih726GoedgU1sN6uQPr80HWrnrSBcX5TMzVyYUXWXsxKS
D+Bvhl5jCOptg1Ra5zjK6KW3ohTARBJX/YOyhpYhAyA8XNQ+DjgcYEeNVDkACsjK97RnR7L1iQ/a
+5jwJzFIB5YHhKIuod6uGeF3VVWan9hyi/kwxc5QraLcjcFvOAwO0C5bB5O7lX4ijdrc4WsLiR2V
oa74LOibJ8pYhQHTAodgGBMgSZoYqLM3EDVIhlSe8zED6BG5PBDuZp2QtVM9LNGdtAimOCQ43y+H
jb8lKfyfiAU/qA7/D2FyUOC/O5UtBNrfyLIL5+c//+N/yeG1eyON/F727z/4gy4/+IeoYP0iOK3i
Mb5YmT2OKN+BcsAs25R6eYFju9+TYVEOSAnjb2arGEJa4HT6GyiHHk//oiUgKbh+GNjB35kB/GkE
gKbgXUQPYsYBevRPZFjQXeApw2GxsdjVS9EKkPaB0+a3HWDWaS8ZpsJbdRKMgmAmqrXlxt6uZjT1
lJIXAX/fjDMthJFmF2F1tQV7ZUyYO5d4QOM4TUIEgXBpkNNVuvLlpN8rA21vvxwp94kcDP4KgftT
Fw0gdBmwc9h0LsdOGPZ2eLKV4g7rk0YMa4G59asTpsnn1EiwXs7l0NO7HJScxYqYeAJG6rp7Gph+
PrllFj0FjnK/Ys8YT3VcCrqYJSMDdtXEcdfAAqz3ruzdp7lM8R5P7sTCScQ0AEIt4i8t49cPOp+L
K/hU8bkyCSauMoyen6zG9x5xYKTxzjIEdp+FsPiCyD+2Ox1QXrAr2JyWWzcpMmYGIBqfPK38F4zg
yP+JEANZhhYPwIFMrd6Hl0QnxxzSnZBevRFJf0l9tnrUj01QGNf8fwMfShHbxdrOAraXVRK4/1PI
x31JpuZR19ys/7JZnp35X97l69eifn+LeWR+++uOX//zP779zG83uAh/oQINCzQ18BjXuSX/uMHD
5S4WVGaxkfR96uX5V7+rhjCyqO5Dw0EcpD0rwAX3OwmL9AOCEwqkE3qBZ4V/K+LwswJCp1UoHFQ7
c3nEkMP4UQFpKxxuHAObA/C9Y8w4q6e4tXO7sxMUh+8ef78pz99b+/78UrbjhyIMkaV468uT7nux
ZSBEiUTkVgf2Jy/sNV8pB3t0AvXEB+P/O2nnJ2HHxzZJbsRexqfIsvgkf3itbpQejic3O0RmNWBV
om4qSWZ9yOLi31Yh/bOXIkuAm5MNEk/dH18qS4om6C0rO0DIe+SD/mym1XnK4uNff3p8+z+/0PIs
xvfpIztaIYv/jy8E6afy9US1mgyBdWlCTdSnQHKCpZzTxBuDREy2iS3GYbrndzW94tqVNEPNSBIm
kuOVlmRC6WVB5cNWJjncYXuhaITlp3oU0s+xs5XDnPyqWpofYJW6HyE7UN2GL91eonTMspqpDvYT
YtA6lmhIfUiPKqIescOKqpyHcByj9qjx1Nymnk3zrDRIiaaRjwVxHkDOzF5/Jek/37R9wvO7JXF7
lej4CxHP8trWQYlLapYMEuHPzmsbvA3hRr8bMbCIdilKLbJ1Blhy6rFbXkMRw/mDWxtUMmnMe0Dj
SQUAK8I6ms2Z+YLSSF2JUv541jqg5h4u53BCNxnOAaRfotW2/TwIyYGwJkCCU7x9sPAprXTGGLZv
lfNg+6Iy94lO+3tt5NPBqqabqBf0oaug4gQ6dh6BlrFNOSf6iapoNTZqeYKrkOt13U3MdBJrrnGq
ZdPAJhtHeXw3+/HwSEbevOb6pIVHqfxTMzbmrptzuQ+SID4PY6I/9hTNnD0VBtcV56Jsw4DLvvXE
wDoFEQSXZICXxqI55oUAXr8mAofXexjtCd9+5Q4WNREZE3ArdfMPDX7CLc3MolrXqhVHTD4RImE9
zuuxpaH3aCCH0rFtlO2TnBznCfSslwDGHDqsL1YazgytwjkB4W4mfJW1491KqzGB3QZ02AZtWn5U
8dBTgRxHQcD1ac7d2qe4iRSiOxqBPpepmJ7TgNTzwWd62K74VMMWLdh2Vf8l9qow2c6p1ncZM4sb
Q1FIVRFPmWiDEMilDcozyf082g21DdQbWxIautu7u8Lsxy0yp8XRnUm6Ss3qQ05o9qpK/Fqweg9V
yUi2TiIsix2j6pVXJcltg3y7tbLMOdmFCxRUlZ1xPZDXPHOIba8d370P3L6+6genZCBuqJuipD6s
0018PRlZaF1po3d7Bp0Z1tutTKgb+5WWpML4tvyy9f3nbXWX4cX3SjX5OEYNLCKmxSONocOPN7+W
3RjzsYZ7zlvqVeV+/SnSKSQCPA/TKQmEPpizmR1NlOYzLeGd3uvJHT9PtVG8DZ5Kd/0w5J8ys+yR
W5zmpJoQJrdq+EZpvpLKvAWXKN+56xll9K7WO9G3NJ9VPDq6fSMHcz+1FhS0/zk8/O/sKwJvWWr/
NWKTCqWk+GEY+e0n/jg2OMwOWeNcXDs8xJYI5B/HBvcX7ERs/l3bIQwu2LL/tquwmFKG7EBCjhoW
/8v6xywS9CbHiHAZGjnMjhzh/J1jw7LmfX+1srizo+Ht/fNdhUamt+jftY6CUYWdgsyUoDvgwJSW
/BbA/dd3xuXS/+HFGNwsoFGS0xyjuDd+vDUaHP+FGMzpCLqD/j4oj3kZJI+yxriHC89Pbry+TjeZ
Hq2dNNOrGojeobJbd2OJYV4nWRAjCAdLbbpCQG3rGE8Nw5ipgEE5cBrYhAMmPhvKNM1kKf1jpbll
DYZ3I5HVmDiwXARDsh/E+E6r5JPtZK9dAtKA3vkEQkWikDUpCpvr4dmxS+riC3qEKmA3WQrPMhw3
hjavJwBlQPeMp1Q5z7VS18qYmvUUhcc2hYQgPQ+SUPfSSvXVbPIbpJuTFWTeKpek4KF4dCs2KOa7
qutgO3WoMg0oQIwEMrlVZe5SW+jSAAut5JDYGSQkMSwL1jRQkGWG6wncxG3USe+myHW4xpUc73L2
syvDj/B+Jj2+aXMySXj2CstWVVAB5QxoxmSyh7B/JWyNlBY6KNZA1pcsuHfJhfNBKuJWhWMiOTEh
3lhVML6HS5ycPzWl65o4wEgsasmaM7Igdw6y0OAbMOd9kUd663TlWyOjARPLkvP0JZ26g+Nsi5Dc
ZY4DDNlX4zfTQTjvQRZJeI7jk+N4EwE0q9rJefbWsgyyjQ9YdcsSr8Dh4wNOa/e26wsE+2CRe+YO
pChfCE7jD2XTNftAOR/73OcRWPqPfhBke7PQ1S4g4LuBxZEzOUmPs5Nlx2FJ52cF1OOiqJ7tqiLj
MTsfcSQDjXTFE9mwe6OaBQC8NmUITwGHk5jiLh4GH/BgeQroAKVejbbPQYHkY4KxRdYfVjnViCz0
iIuNjwikXfdMacah7sr2SPOwWNWtm+IgKr4SoSU50Jd3YQPAMVfdixol10AMXCcnlYyv2Xzicyo2
nUHs3wHdb2b+bWzqZD0VZAap74WfQwZgh0v91kbQ3TEy7Xe61DYLBKPC3kESDdlPrvAqJysotC3D
J+Y2Kl8qvXieUS5iBasy1skdsoZIGBHSuja4MEmwfuWlseIyleBA8l0bjmCU3OdibB+7PLmixBaa
WN5cFWHKx1EeMqPQsFzSfW4aZz1Wt0xjVlgFP5mOZJ/W/crg+6nMbPRxC+01fKqLsNsGPczZyTOT
R/IralfJ8Rp1sNoEWfHmlM20DwaLKABc0h2DQsq/SvpYfbQIK6pOFBd2a+rtyOe1/RXMBL1i1/Xk
k0aJWva+sdv2924RGs+aHQQ7v3rDueBDaCuMvrZFsmZ2ARXSzwmdggk5NhF+gxnYTUW8Cn8zzQoO
vqUmqZ+aQVu7blDtrxpn3gLA9UxaNmCKTgdJ0e4VVV/wFztyBpisu4dc1AzQo+698grrU6g9yZ+r
Wk3bV4ydTZgpcFLfrRO5l+5hBsD5f3ed/m/oCIIeEDh/tQafX9Xr2w9r8G8/8tsiHDpIdxzOaXVi
msAKxCnz93if+AXrLqd9crseVfdLtO73RZiVlrQdflpO7zSzL+/h96M9+EGPszGqHctZsJzG/4Yh
iNP7T8uwzzHY4rfkv2y0gp9PwSpWwDt48h0GhxrJCTALZvyk7jcuLNQv2TgHmOQDM3mZUZmBX8Fi
f/AtG+NQq4q7tq7aN1JNU7+KisC5QmNLbpOgdVZ9E+anbIitVa8rd8vGNEGAH3hitjyRwIu1KcWL
DujpL5POi1PgGvW8MQbLkgehTLqZEgNUOoricm5jbZJjD2fbwcdi7AMYIvTAtJYONrFhAven1M7a
Vj2jS+zAJl4C3witTV724nHhSuCjbGUg9kZVeK9a0/3mlMG47Xwlb4kM2GeOjjZwWEnVqLM4C+wu
NcDUw5hg2mEDWdvafdzIY1QFszp5sShA8brNfKSaJuteE5BjgPw1IYc1bvtZ74exJTQ59KaDe7RW
8kNvQeZbpXU3+GurDW2Hg2rUQPhKq+RM+ULOtt0ZQBVDvbHIaxe+3oGndm7wLevPdmJGIz1toXVN
W1J025t6umqDbt5GarJuvELQRoh1ZMJVqbt64zXp+NxwVOE8PCRpR4GVqneFXVgdcaga96Ujap2t
cRFke6CyRbT3sEyI48zf/pxjXArIWSRLO4IlKKhZowDD1ZVx45dH3qZjb2Wssehw2XiK0o/Yf+zd
DJSeZw75F1kPVnht56m78bKhOg6MPA4TxWZbe/l09dRF9+gUEs/JbDHdnp0227NDExsXNOq9q/3y
DZt4cfBGk4BMxEz16IwdT3GjdZ2Gh6eXwgec+vApJblJsic1PpauJTbJHKkNgcaWrRapuhqfSIsc
it1khKS9Bj5H7wBtVmuCbxZp7CDdGFaUnP1kxsdpTboG9ND45qbs/BfpGWG6cpYwRwvuyT84s48z
vMAJum4vyQ+9hEAoApyap66JrOgUOX5LVLQfRfHQe23qruxLlgTeIwYSvnHmwpIKSqiKHSRt4Ge+
wjIwtUaS+zcYNRJ6awn+Ykib8tta84orX1vdm43CvhRf9sENMkYOBqxSoR/hZI3SW2K57RF0OHyJ
IGRcOdfuTQPFDteEkBMjIYZAdaNTDGi9y71gN/dtFlylErKs4XXuPoWspYAE1eXDXEbBkS6JCtpY
Qs2DyLsjsSl1j02j3g126+zmIKrfGao6H1Nv7u+LeimDChyKSxieg6HLgo8y697HQNgrP2TmBXiS
cKBnVOoqm3O1Al6cbZSsn6gi6jfDNIw7KFTZlTOlL5jzJVoKQVunmm+cYhHvC/setxmT06gbUZES
kPltMb/A/0JWF1SkaHPajlBMVoNZAjOMZ/8mKMpgzYCBmFJQekCSnNgGelxGUXedIZQc/ag1Hmcp
/Kc5cbNbEWY29TTubWsPdv0giRclNxOyxVlUfmusSNTK25Y6oi8oEentlFbEEfy8aHh7xBHZQyqx
bjM56JXbNv5bCOX7JR+qbE/DZ7Cr6+XxxRidG02TV0ui/IUnLYW4Yf3Vhj9H8U7JllyLOD22jj9/
Trk4r6nvirZ56VxZuk0QV/Ap3OLbWyz2Rn9nGKawtvRlJMcCuvIp6O23uG6+zknOgHqAHUpH3cL3
KE+16pvd3LSv9YxSV1hWccrdaPwC27E8sx32T57KAY7htko28UDMoq3AObOXn1Zz6+OW1LYtv0CX
MfxNWrFDXdFUQtHUYIiRuSc1L/Wo5B1dmRxj+BxOXMDRHiNO7K5RV0PYXH6qujWEf2Pvy47nfkA8
ymOxwE2d7MuMItnVbKTle8Aw+oWmaQ+PjHIMnKlh06SrQOS14Lu1w4OCRvthHnT6ebL81F7HcZV9
qutSvtMEjBjk0Kz2sanMBAuRUYSbkL00pb34Se4EG1v7asJK9sWuCc+t/G4pvkImo1CXXgeihCWN
MoYq7c/AFgSwkIZ5iwluN11NU9w1mzqu02IrU2+MVvgGu6e6w2ME7kLv4si29qyp3avyK/+Q11N/
b7aDl23yyS2JsMZ8NOumqjjnUBLghQed9LBzLFe3n3qsV+TpjKA1V31vp4AiKa4nh9fTO5aXVI33
daYO7bjk3g2q1rgo7eCBZl8Jk9H1uHGUHF6E0RNOIADh3o6iatp96wIkJEUMPVpluL+CwTNaDktO
cZt7Ir72ctM50WIATta+9ELAywy/RLmvaItwKY6I/N5B2lzaJPJR0SzhXlomcP8E77ZL4QtlNNB7
RJF0n4G7jLfOpaWisMHpc/Smu4JDLz0WaKnpdTJkWXPCe0vTBYHY+YoggXWAdGZ0e+Fl5udyqcdA
RBuHo6/FVG5T9uHFzq0QDHaZnMvikRgeLRuKOdpLHkb9iQ0+SaAS/qVeZVDcCMrhOzqZtaFABOHR
bw+8DZp8mhGdyycF88InQXVAD9v2azwH6RNND+Uxr9JWLqnrUNrb2dBGdtfYEVR8/H3RRyeHz7HN
jcTYRZhCX6iFdeIN6XniAmFs61WBcBheZ/nYfs4iMz1T+O0QtrBvJi2hztCVwXO4qsfoytOZRayZ
6Wa7aI7BORpqde0RYAd2p8kri6oV16kxQ9yJPLfYQU1TAwDGqYn3fd9wD09UYe0C1eTutsQfYmzo
j4SR9P/9pj70Qnbh/1pXI2T0Wsof8ODffuQPYW0ZyuFlZ75yIXP8Y1zHcOcXWm4Q3Dzcgkte7489
ve3/ImyEM/7lN6T4P4Q1TP6OzRBRcBiwXEYpfwvZ4Xi8yI/Smou4xpEidIj9m+ai7n0/RUsaYPxF
ZqdXspi6BJYyBiDKLLAfEm8m6q/XaWeG6ZEBD4xSqQoqVogbO+FuLEcze9CxBTo3Edymz0Vowm7t
c+rK8YswM99QM6wmqkzz6IsCNnzkjC+/8DwUKa5Lg042mwqPl6SNpcR8adBDV7HywmisGwJAY4oZ
FkOsB0ikrKIyv4dYQ39XJLCMuYbANRSmWf9CHW1bwUEW05YjR7/n6KIAOrTRhv1fuBdOEzynOvko
wyq9n6fefmVCJXhsTpjqut5UDySQm9OU2/2511PhAY8ts3qjjRgBj1qf6sqKvcGvVk08VtmTco3w
UxzL8K42atZsI/Mrb2XlptqLoEv2XgFFbVO7VGJew5DK1b1JuU1MfVrkygevUnC74KGvVFq1xT16
OJnupV1E8IvzUN8QIHNvjXkpzpouJVrOpVCLozoNtZearS7NjeeJfCNw4aWHi7AZlVxEi+Fh4sj5
qPgIXothKe9K7VqfGtdUT7wDea0t3prtz184p4E17f36gx9ZaG3SpxdM2ktD2AWVdakNc5YGMX/p
EhuXVjESfRSM8YXzHCaJ9ZIs/WNNQhMZ9kL3zEf5a3epKas8QWUZ/FBa1HRlX8HGpmQL2ycbvkZ7
ax6QlLmXc72nhwxI7NKH1rcm7vOpeQPz/im9lKYNsG4O3tKk5n9rVSsoWGNqkXzNbZNglqs5ihQI
cLVhmmsThtmRElH2tDEV7CYG6CsI94DeEoYpPWhLQMmDtzUNT7yB/7C/Wi363k5MCitcnuxbGuLk
RFXcdGmNm5hhP+ARo0uuoiIUoEfep/V1bnbnDh877As2GtkNVv/6WUtD7MdLR1281NX5+KepruuV
3S0A6Cgb9ozLK1ha2EXKT9rp6woB1zedDaduNb0JN0+uLXqWnLMFPFvtMNg7A6jQNpd4VjrHu2st
h5V48suA2hhWFAFOuwHe7LVfY4ZJm9b0Jn9XcHzqdoVnyidQ1djAWjzD87ZzRsEVRyKtXFX47alc
mwmqMaBN6YEs2Bac8MS0ZOUdQOgd6VL8jY3dTSM69lSduP16+w6bdRkfCovYLRdLRbAfr6V21I1f
RDPoUsfOP+Hmi7xtFylq3bsC5gxqtcbswsY0PccMhG9APM+bclLxuwzscFvBkXnGlJ+LdVS56bps
mjgAFIPJmuVOA/4YljGoYcUlLpzBQA7laDzFe3oKeILMkWTiiMnavS41xU07E0TdMaOXmvFypd16
DYFDJse5GzQCmk9/wBkVFVFgMmHBQpkAydTwD/QLuvZID4uf99XnmsOp+yl3WTfLWc2v/K7Qyf2M
tpYyNOhCiWydErmNh/DsXpz5zsWl7+TTszuoYS8vHv5hsfP336z97sXnX1w8/0zL8P8HlyxAs8QC
uPhABkKceUuW0MCwxAc4jnMQTC6pAueSMBCXtAFHALlOLxmEbIkjQL8gmcBGPGNgcUksGOmSXkC8
ILN4yTQYjfSfbaEsmOFNROqh6TBOreIuBRNEKqKQMCjrWQt3gwL1IVrCE/4lR5FdMhXsQclXMJQl
azFfchfFEsEIL2mMcQlm9IGXfpEuwINNxbOyQH71GoyXS56jumQ7skvOI7xkPtJL/oMFhmyIt6RC
RrLV1IIuYZEsq0ZimwRI6iVKIgv9wHaOkIx07L1tuzci9BGdSKDQHboyhpaz+hJO0UtMBe7hxBVK
WMBvsqMK3Po+RJbYGQ7hltIpKRgv7GNO7iVaAjCQ9ts7cwnFcO6nMcH0ccQTmMG3jdLdBvMO65YB
mG9J1kCCdkiFIiCUC6a3EQcTo3v4mnRl1aUwhsHwPDdpPf0Xe2e2HCmWdelXqRegjPEAtw4+apZC
Ckk3mEJSAocZDuPT94dHZmdE1F9DWpu1dZvVVZVlRqTc5Q7ss/Za3zJeS1OAWhfKp1gVsg/3g62X
tXO/kzNu2uupn/PrsU2R9adO5f0H9VlV9vB/dx77/9VJaWA/Rbv851PbIf14y3+e2n7/O39IsSsz
bc1dsr90TIKIjEV/SLE+Kq1p+awI9e8Itj88Vsbf+adgxnTdZoGKVPunEOv/XRjcWSCQgZh0+d+/
IsTi9fplaBMmOXafdKbw0GjcdVv749BmE8lsS457B2wOESzZRN5TnoQctdjVrcTWDQ+bg6bXgoAm
tuU9SCeejb1pKGYYR/rmi3Az9CAjne0LZQyts1lyK9nZ9lQcmYdGOqeguYnh1VY6S5s65lwSQmkS
3zRe0jcfp/P9tOAt2TRzhSO4LabhSUekabfCGBmtRN6NINBqQ4NIECUC0L1XxbgbXaPcaYVFmE8k
Qr51rl/rQVK0UG3aXmanBXlsPWHj8t9EbKNGbmJtS3Rl1tg/tb47Czukjcvzwz6n/XVjF2OMMJFI
f6PNrcmzTBvMB+EWdzMBOyA7DLSfdr6MPf7+xuz3SJn0xC2iMJ3D1OCNC3Opqfu+43C06cVgEW2g
OuSpYoF2ORpjDRSfySILFq1o7mdDdJ92PADgBxRAzo7NrcWTXyvrfW95ndxEmap1kD8U/VKRIT3e
jOf3F+nA8Z4lamk/UE/gUDwq0kPmc+u1GxYtG5NHGsu8DgA/t1kiKVsnS3Ls3v6UvkVukeYBTvQe
Ootw6hezjkveSunFH/3UMSGY/tgtQb2wWd0ukbcF4BI29M8h1sdKOjvsVqRllmmMPhwMJW/akqg5
xNImq+tlXhr/auRX8iA6aPPhkrjas1el8pawGlSG5Uw6yFfoQQ0q/laZ6QOUnfcSURagRAZ9w9Yo
i6f5x6ysMhx4qAiR94d8RS1MFk4fa6LJLSbicNAqZzrQfVScpsy507POuzOmCB+wXenTroTu4MUG
/eh9Ph0SmOBHdyVBkNpkPdva6i6FF1GpOXLDuS1S1siJ9zmaRRJ0bVFejXAp+Fp0B0Z16pQxre88
TvA7PV+Y0c266A+dz4e6WcSsX/c+WLuN5AgfErZwn6yyiN/kyteY4sU88mWFVOHkzTfNVWnor6CO
2Gg/TWa4J7f0XqSz5k8ykmP1/DJ2wngy+9YwDlSvpEG3NBhehOEzZk2a014psCO9Tw8j7Kwxo3a+
IN9YEC85tIkpb8qVajJAvNDvM9Y9xodrRGW9M2E+g8ZXDddCS9q2Ooz1wldVTTrbUeqRVoYGvCXt
MWlGktkcWGIt4BGJmYCiClMECfVUA9bppbpqs7Kid2H2oqtMtfKbzikNMpWmFfcQmXN4g1VzYv6J
rpmNizt2F0bYZn13rawCZYOrcrpu+Z01Gz/zO33DAOx8aTtX+XBTo+W1WSRN5UBb4yh0gYS+FNKi
Ai/DdvUOG9Z7tjEr+FemK5cXCaKVZYMmxUHyfKRiYESh2gr86Cy+XdJFDqy3KyMnHryY1gSIbu6v
o54qnIVF0YFinfyAtuNCBEZzkqHoiui28Aa+S3AYgVn/93H6n3iLEBusf7nYvH6b39pU/ehZ/v3v
/G8VhNUmvmA2h0zWtvUDuNTQBU4h3MosPIUFwOUH07IFzggLziqoWB5/5s8HqqmvxWoIFiuUyLOd
vxRK+PVpSmobLPv6n3NcnWf+KpH8EL2vcc+nKT1Vp8FSNsRhLbpsY7P4N5Y73scvQgs+KFfHP8w2
FgDyL8/slmfesOh+e2pmVV7lyl3CwXbLw2Sxn2ElAcWP5codbBJ9tw7y/8bva64W5Z9sTbaNTQv6
kufBhjn7xn98lzxba9B1XXNa+soJ6SR1ggTx50ol3HQdh55yAZgR7vkSZkynd6KnHqnFH7Wn3W3i
mD1nl7Fqhqta2JLyhLIJtG4MsBVM9abouvZZpbbPlhZ2NKyGiO5XY9aChMK1nWYoa2S10rtYgRwj
27VRXAc/THC339/Jj3bwf6hg5mPkK6I7AqXNZPr6hVHgy4JU2pzXJ8dt24BuFP9F2dNDq5UJ5oyi
vJ6Wmc4712SzLJORBhjDHk9JVIvHMTeyretp3iF3rCrMtc7cItzYO1CtTcCq0Tz9mxe7vphfPg2+
C3widBFA3jPX7+QP3znqmiy/9NzyZNfkyCLBsqlrMQIbg/FKgdOJeaMPdXCinHvpS36EkpWF+F+L
+3/9Qv7BWWdD17DJCnH9Yds3fzGB2wuGK1A/6YmWPO00uaUVpGLJLyJfNrueVcu/+ZQwFP7DO/cM
CCZQZyg3/EdIcE4upSXlF58a0XdfHEkfJnXMI5jc1LG0PZGd5Qu3/BxWVCQrvM409mxXQM/Xhup6
fGBrPw+w/gQj4OK+uGt7j5ukJ56wC5obzT6oFhzu7Za0TcA2nsVeZrsE/BI/pEEJH51w+PT1XF8L
gyTdQb6RZt/MtU9IPzcLKZzExrluyFqbh5a1g2imjEgTtBLFbMzdtaeoXhuLzJk8aV9SVbiZ1kYj
SbWRtXYc9WvbEYoUvUczDUjVmhvfkgq9wy1HSpgNQL1NzrVJZDbb0KZKCTWy2w7neqV+bVqaSIjf
JYr2pVXrFHcTMz5yDu5z0p80bk0byPQQiwgNryVOujNkGzoQRBVCghxefJSH02SIeKdB1NxEswW5
CNYJPVhrWZQcmo0UzZEstXyqpE4LF2Ift7+p2JNekuyEaKBy1i4qLXW3DuRFBCw/nNeuKi2ZxdFU
FSzgjOnTZEM+Wu+jzlk/yAv+ndW69B4Q/qD/CnglXVjFuRerQxjwKZS06csyNLUYl8K16dGaYYW2
1xXTUb1d/JJJRS8rw/rNqtjQdRtJlIqOFxwe2YOazbT/IFPA2Xlej9Gs6DlR++fTdXQ+aYsWx3YX
LFLPvKs5Zyf+6p/P5vL7Qd04n9q1Agg9VzcujTXXam5FYzxAuCTfNdH7LYKxhNGzHeXopad4hXLg
aIHPgdaHv5+cJEU6EyjOlPU8OI+ZJROMy669EDKiv3IyLfsZL08TtjYMuLXr8hMGWLV3PWS+rTtp
3SPtT9FLUtplG+aT3tNba8shcIFWV6fJzDIo7a0tnkskkGEHFR+BwmKF2HitGQyF64J07br1ZVgd
pGfOSc4U0I633ttj2s5vzKzCzu3FMkdfd1Edoa0k8dF1aao7ZrFHxh7wHUNjTxn1BYmK9gIqAxtF
m064DZ1XZWhovr/jxGt9Hbu231Q6pAjLbaLtDNjo1kf8DSvXKU8zctkhKbZWHBlflmqpENyUZmJK
rXJEzijJrjyTywEx7QaG32/wu3TmVvyokUO3oq+3XBDZQONiK8ajm9fDztJb/2bxnOkGFIm4HIuh
OY6qe6/zlolQ1eOVHN9x+rRbX5HIAAGosQQsxN3sUwKq18iKiz+hbfdelsIxmtsDKT/rgdyFuMjH
6NL2ydGb9viU5HaOj4ZeTg5s1vWitJhI9axfJSAFXwtjNE5dWXp7HjycXdIFxkw2r3ZkE9ZashaP
yrExA9GN7rOQffLZqj4Pjchtig3uA0b2lDDG3Ims38jepGX8v6PpfzSarsW6Pzzx/iE1e9t/fst/
9tx9/yt/CD3i70RaGTMddMNV0PnBcwdNk/3Cn4Mpz+g/pB6d/RztQlAsfQOb8Zrp+8NzR5yOZyrC
PSLU93zeX/DcWe6vgwInHtzo+NAMQnqwl34ZTrFQIbOkhnkAuEWwXSJHjGHK4rDlsK9ThUg1QxkA
mu4BFq6r+XpdJAiY8Ndl2cXdZlyX+M15nw8LUhxlCcN1P7qDfV1xq2539hR904Y0TvZL3Fpm6K02
gWg1DDTD6h0wzj6CmnYPN24GIAO4oVqcpzzAUmccwQvzT3EvN775dZEwkrGlWG67F9lAs2w02Nan
OBsZoEACFnQ0Fj6a7AF6JNJT9+NqfRhXEwQBMGOvY9zuWbqVaWhq9fjYxSM1l9XZRDGcDRUA1cVl
6VHDshmLhHTJapd8lQULnPxsyeDjxkA4SzY2/ajwJFYsIb/pCykYhg7Tup2W3gcNrKVRqHoXDxie
8e5pPJtBcseMP1n5ZF9HhA0zwCGUvfrKoUdt9ZJoCppCOHMDlMwOTdxunE4KC+nJSF94Vpaf7ZzT
yJRmo/XVLNVtbGR6MFRt5N4ualpuwQNolKJOWLv0ujRAIML2WnhY+KxLbIoC8DPPwwofmOa+ukzT
Ib2vDI7pdA/JWdvNfdtBnZnpUA4oQR4fxRyDlOyq6g6JhMo2fuvFJ6/avylTuuYCk5pKLSBwlD2D
227q3VINmLgTYSbvTm6JRyt28yPXR/1Ng85CFzsbFTT+SkfCr1wN8NGQaPbFmvqEoRPDELbYSIR2
TPMB4ruFsc9kkPhWwxMO7Ei3ZKDFhncHNJk+ybyL/aPq9faQp+54yZ+cv1ZTlz9OfhY/V4ajYZrT
lXuD+85/NzOOQ5uppvyQPifr0miF/1E2otiQfM5uNc44VAP67JyD1s6g6qBUNCe3VMkxhm5y0TpF
dEEcQfH744nOb57FbfpOd4P9qaSv57BbOB29GYNDh6zZuhp8hxyuSMgCwbO3PnzU5CkDz8B+u546
uqgNUT9j0ZraC5sVGLaspNerQNmDS0zM9RSVvyqOfssjkQ8hUGvvOYr75N1KAM1TRO1HH0tuOsg1
URbv2trCi1HnyECCNyUAoG09Kxu3emKt5pPaFOWGHRAZ+CXDliPLGo8PpsCLlKQHV8w8ZheZSJzX
BjNdyray6GuCmGp+1cB06psYOTXdKV55v1FcY5TVizFawtyFyRPogw9pf630+iQwi9eqmZfu1Dbm
shk4DNkBAYeopu51XC9oM0kQkiXz0wbHE5jX1kpsi0G69H7joNleQpuXbwt46DEcuqHcYUaM8lNC
SZYRunWC9Nva7uRszWj18Ss8TwubdV4N6XxEYxQ3BGRv1ZKjVVX2+kF8I2DcZVsKaOHnZumYzu+U
cK96NIiY4hhN0xjEuN6u4xZSvW7r6NW0En62VYRhx4rlEXe77VA5CKRqY5K4x5rq6CzHXIf6Z2YL
61vjTWpr4ya6cxoF9Megv3KjzNmCfD5qD/qwFApZypNeuLSj81jI2oF8UsinqQaGsR1JMwA9zXNm
WI31M0GDUbFsFGrGWpUrAxzxnNChA1+Ate9cqfsmtiy1KanzUnsjntonNkIsdDloxAHXSquOMjW9
nTdDE+AGoJcDbF+To+fUOited6JewY/9BGxNoWX5YeCIkR5KgfcNgZ+CrDz1U/Nr7av+ymlN58qK
iqgJctK/nEnwyt2A3jfuSruqP6zeEF/afrGg+UKWO6HEkm2ZKSDBCpcCA7+IxGA+NRkYkEI3KdeQ
tj+FRg76JTRkFo1XjcFvInREqe2oKoiObWwrl4qOOeFxIS2we80EgUdIsWB18woQ71iU2O5Ng1Jh
1Y5PvmyX34TmJKeoX4wN6J7uYYbZepvPy2SfmqlLX9sSZsWlUWYtIaJaqY3l5yU8X4I2Wz/P7WOh
TIRRSkW7DbHU8bpgzXqng7DZJW5q8NVnBL7X1eIGHSzHr1kO/yZMjI6Wc3NMtp22YGbBj0nwl6Pm
B49EReLZ9mvk077o6XsdPT5FQzpVkGQNtcTzaDzwYchw3ZUfq4qvNFeFt+DTwLViDa549Sd1Q/YF
Yyfn9qBbKzMgje21VjzUmXFa1wlZzV0jYlW6wRda09li9I/jMNqXTlNTzfvf0fA/GQ3JUYh/qVo+
fbZv73zP//bx+bdjXL69p9X6f/O3v13mb8NPBIbf/1t/zIzW38+KpAEshQOg/SOCgTAGUII/4pCU
Tf45M2IEcylgIhPpoLWsVZI/zIwMd8DZsYiZYBj4V39hZlxLLn/SltahFUSBiWbq+jjMftF0hkKr
m7py02NcQ7F2vXj+gFWGd9WutU+9yKZrHtpmGi5aGW/dmuKQvVSj/gGqegjNYsb/rSflB/uqmR0c
3/6N7JT5ictNcU7P1MMAGUX//jX9p7nLNcHyy6v2AIxaK7yC/CX0ip8VMaXNvb20dnysx2aqv0S1
XlyURdU0RyB6kp5HL72r5pbOnmZg64RhG2Be5X1UmqxDTw7e9odzwv+gJ6JF/fqKiEixPPF5trFy
4Df68yvyx3pWcGjZzszeMgIwiNoPpCR1mJUe31kmgX8OzlHHgztJI9q1E1l+S0C0U0RYRTHu5Zio
c1vZxU2R9t1TuVjjRtpRejmMln+HweAJoONWYMwOo7HLwnSycRfXPaWdSiuQrLBNQZudEy90LW2o
dl7da9rGGbskdCRN0aCgtUNFjhU3TfZU0OlIEx3eGseJbtgjaqxAu/wKM1vfQM9jA+qt/bhkznUY
C9oxG7rLxAcBA0LUvMl7pDF2ZcdGIzRIN/BaflF/E6NJ7HWCVMaYu8QlhZeNh4Ucte51smZ58NN0
tfhlKxlt/JyqWXsvOl0/8NzmqM42J8XSnRph7M/iss8JoBlN4b5DKGOAZ6UYRrU8FQhg6Aq5V943
vaHd9XQx06huqYERrBPyUEWTB/KWlqNuqKanefGTXSziPFyiTg89lry3bM6qrTKt+7bJum3TWos6
jjhazINhte1A0tKBSqsg25R8NLWVbRVjEX3CPu5zRl17WWBvK3vrVraJDYSdbiCdJnlzahxTgVF2
RJFQIrBdWxYHwH3OYMrw61dIV15csjjGnMdjzihx8SaNPr9DFaDcxrWbj8gqq/uqs5MAp72rUW+i
aUBROGFt5lKTz2MKtOGiKad0/V1M8sOmiwPZXTNIphC/cU/Y7lP7OuMyLHdpvYxfwUP0zn7Q08nb
JmnCstpzFr4ekz44KKGw0wIGfpsTljkfhmyIvnpy0S7Iy8R7w0+t23RYyjuc+t4JHiIFqxjYL5mh
dqYDHvB6LBaJDb5JHKqhlSvfGG5LCLuRIqEbO/6F1qkBmx0zzZcGiRlLZtPo95AuRCBJOLxTOJce
OnYOO8rEQSfRuFlvsFoXaZjxtvBR5q4A1V74OO5sf7EAxOWtdfTbkr0tgeaxMK6xmLu3k6K3baMV
FD2cjBE48mNKAhNmXDTIiSdps7hsKeivepOTbLZ9CnhmnFr0tJykibnXqTeQF4sqsyHIdUpciEfG
294xbfTWQl2heJdfJK5NfUt3VFYHjVm3x87w66cxEwvV1UWZMWhJgr36OJdf2FfH5SZppHqk+YQl
JrnfV8ftvJ2SCz4MQRt16PGG76xezJeICWyczULhGmCvyvyQ6Xp7hXfVJXAxOMZx7qnw3qSOKeag
m+LouSw5ZV/rVt/vuN/bp85KVchNQNj7ys0pJoipcH2ay0h+VT5URFsJOz3NRQ3EPxUpiq40rzVy
AJsmgonBQKMIqS1L5ND+nXoxoTox6B/5nFKDRuQzMS+1JBp3RewVT11e2zerhZ8klFjso4eLKpBM
NnyGGq1YTrb4XwgkkgCPMnPmDFq6W0+3PACciI/vPQ9B1s6Yy9qw0D2qtSyNBZDk0gsQTyAvd17S
gs5QdkXKQGvsu8zAPUqxQrfAn9qY/KrLy7n0k5y0FQf3UFgQJjEjrLnXWacANLPes7bwWFtXg3/w
sbo/TWgld52H4x0jDJ1yEc5t8hMoFyX9gpCjKcssAq9Dm0zsFPRyXhAE0EeXLIGPl14mevnWkzl5
qEcrtjZ1bDWPKJwRtM6ma+/t1tG3Rtt24PtLY9vxrbqo2ro/cMGiAvdFm4aTBkM3YYMWROT/9riq
L5upqHbsc+ZjQbT9frbyYjeDFz4Omtd/RHmuEUTkEI6035dXZjZyiG/XBMqiuUFJJ+kGHNqyoZMW
1ogV08DGnbh0m1cRC3JXBvgzNFBsa7bSgjipJ2/TSU6Dm75NbIOzglObzJ9Z6e1yygDF1uuckQo9
hv/0igYiLJ62PuA7NVxapWYZfUSd+Vw2djeH3BfgQhtts+uiKDr5da/fSKNKrvA6GNftDK5lHLhZ
Yp4pn2tuAieX4P511VHLxqk3upJUsj+orhjColgh0obWXhmJ2ObDqN2kZuxczjDWTkmuaYfF5Kps
6/ozXcTTjEF8BzSxTIKcP7bFMGxQwsb+sIk+KfougqGZbXJEiX/oCoVQnbfUkuRjfHBrtdJlYb1F
mBSONJZNt2J57mxT7THP+JeebO1gSIF9ArnMN1aduyHrPvuYith8rNSYhLlXKMymXh70ivbHUWX9
XWEnpCAj6T6N5Do2nQEYNmNGoNwwRhmIRJSF1sARb7Z1NkNTHZhuXz2yvNHDRqg+GFHytrFVKqy1
s3WdFONr1+rRsU4kkcSMAsJmWhJ5WvK2XlDyVvuOiZGnBH9j9BwhtsbZ5sP5HstPdXb/yFkRd6kd
K1zizP0i9cXlW+iwyS66CNOQs/qH0EqwErW6EcVbqTH3bfqJW2WQGw225ZWV53rpmtXrqcSYRHlT
4xU/aHPJ0a1vVQFkkmn41slTKz90mkFKb4m0acYFspqdIq/F+DSeTVDibIiq1XpnTmA5v+Df6ui4
sar72DAIqwxnS1Xsp/NlXC7+E9I9T84CU7G9qWsigqpDeA2HTOjOQclypL/mbNyyziauZPVzYQmz
uw3ooTuaOs0HZInoq93r+sJTI4q/qbMzbJGUm4Q+X+OKFU0SY1dNzi4yystxlBV4n0YOravTbPDM
egw0T8hTQ5s5N4k5ey9dbHi0ayof6cMsC7HhNpl4G/8sj5B5RiqRNcfVYPCdhXu+11GnSw1YMHlD
/bmcxRaqi9jSpGcRpjsLMt1ZnNG8Vahp0wTRZjrrNyC961N9lnV00AGv6ar1pCpG9mnbcbioYI8x
eSRRuxPwDoPuLBYZZ+HIXzWkuYYc3dc1wlJvjveDGDyg4qhONt5XGuZqy3kDDossZSZa/I6a6z1n
Z9nKPStYZzGrOwtb7Mg5vFpnwWsQyBQXXlM1z3w3+Z7rAt/AzjtLZQRSkc20bJXQgAIjp9FsTwy7
z+h9eXMweueX5qq+Sa8z03c/7Qw9YLhDoNOIsl2I2c+vlDNM+2xV8pqzqEcsFYEv+i725Z68Xdb7
9OQ1/kdfUFCezi3lgjFO5NxKo3dzlQ+ZJlESx1VULFd5MeJh8JUKlOmyW8VHtpQsms6KpMQacGej
VclAgSUBZoV4GZ11TAPga0Q6vUvD2WmBUvW4A14cUxuop1uVUKJqqKIU1KGQutWMPuzHVf1tvXsf
G5Lmq66nfRugpt+MbsOsPp0l1yIT8rnoWl/jpi4RZcE7eDc4SfNPdRZteRKUd6lg2o9sughpzkbe
nb5LvWfZtzxLwMmqBhMrQRjWzyLxqK36tjFSqxXE5GkXRqJ0Ih4aM2J2qyd0K+MBwgl76vnaT/sF
kC44s+xEPzv6H/NqtNfXAKa5RjEJvMW3co1n9kQet8U5s5n+nt9cs5zTGuuczwlPFtCkH2GLbzll
onboCk34nArN14BoEzk1+XaQNJdOpCFz68RH+zbbGe5MWqBn7F4jp/MaPgWt81HayzuDnLiUa0A1
0tasKn6u+qYdYBa7Q+tfU5SK3Tsj3zqtQdfSnuVFs4ZfJwTB43hOxBprOJZVRP0BO3wjuurFyKj7
5fRDmDbPYCL7c+zuyJlne4o3iQXDE39n2OItaEhPqzvckk9ZYZPVHdbYrrEGeJEMl2/eGup1z/le
9Lf0RqNKM73SykavHyqywK5PKJirJbsmuCQem0aLvsg1PIyLprtwv0eKC7mI+mDhiQ1Ic7iB6rwr
dc4h9zWR5IlsMkkgrJxj3d/Enb681GuEGUPQQF5TX3ZObd+ba9B5oStSztw0jVrE+1bLX1BYsxPl
RAOJQ6LSRtU+jqLNwk4iOilrmk4tcLINXlk4HxKxclN5/Wc+4HVdo9jROZVd1mtAGw7ZvVhD25rq
m89igPfQrJFuCpym+3mNeUdr4NupVXVkCHUZEY3yIW3XZHi0hsTTNS6O/7f82lrQzn1AxQx39Dmh
R4z0bLGQonpWs66cCBQQzCHtiPG3PY5rRL38Hlfvz9l1+5xjj/SZgO9YdO/KJ7HNrETkfRGS26eB
DPgwfA/Ft98j8tgcytu/rqP904Kin5zy/yfw4v8XuSb0E7H6/Odu+rue7u238u1v99VPQUg2pOtf
/F0189i0rn1C55ob8JYem87fLfVnpimOX1/HaXjuO/pTNQM/jMyGpx5rIOuvXzatvo0+QwpSIBr9
pSCksYpiPxiyUHcw/NNkDCWFxS4g5J/FHr4+FV70ctorv6j3yszKS3JvtIvi3932c8Jon3RFymIg
aZKvhdVhmHGtUV398Jv7n1SnX1+GT+CTlwFay1lhzes6+AdfmN0yz8yus+zF2FITZiwdRjl7SNPQ
m+2EE4NlXPswu4bNX/65qy1QN3V+9Jop+PnnjlkJvb/LjH2lxc03vPqTu2njqrhspG1eR6Q779lI
Tf9GYzu3Gv30W2dHzlHQNAyTkklK6n/+sTEgrsidqmkPzIWGmh416saF1T5vLO8pnRcG54w9SL9t
I+jvWqm30akhTlAcSocF9eia1AuMKmch1+fWfeQajR1YkhqSioMuCTkTaazPl0dKRMbf/GruyeJ0
gF6kciEN8PA+254oGo+nRq0hnPoCH1j0wgF3/69/w7+oiY5NYsQha2uzKCVQYqBN//jJLoXGZoGE
3l7M+RVUkHln8PzhkClY8XEsr1/AbMZXbRp9/usfvLphf/lu+6tTga+4yw+GmPvLj45cworr7n6f
w+PXObkSl91F2ASq1niFeZ9uXfruexotMJgvRxMfeN5FBMp1tS3iYzLEgYZhiBk6+6Sf+yaLCtiZ
9hc6BK77GGWZZiPjUJvmXsiYqWE5ZVy3YcXhvnaSh2ywNtJdLkQ8vBXeeC0N71Dm5W0OF9WKyy2P
xzBvyuexjo+4+77Kur9SaOwH1STHKDV4tNdsRS120AmpV4GYKZRzMflcCrX+UljJFXhsjEoq4uCr
tjk2J+XgADJSDjdOQe94PJpBI7T9bNCQWSaU29ppf2Ok+RSoeEapmAKDdVuaGFu9cA+9dG49T30Q
PxgPA9AgOLgZBdOystBuPbAcNkG0xRy2haRkJc1fKuHdZE2Mi5PCkR2uA38fa7emyvS9dHtuFeRN
d2bTxpxu+ufSdkJQt+4mtZltGmcgn09Ux/ZLQi3qtnAqDBZu9XVp1wldfaYlq1k4YJ2Rsi1P4uvZ
Eq+1zWmHuuyxQpVaUr/e+oZ6JQqImgzzZdlr7KSPeZeJTzKkrY8LIY7SbUvg4HqsLf1k9B4Etj5v
mzdv5NUE8WClu9xw8994yi9sgGlePfUtJSihG/W9djIou+QtujY5XqHS6ARndoWvzV0cHcuuxEIC
wI5Ky8aZ72zSKU9u5U9nycV6d7umfzGN3lrCFODBcNknWZEGQGead1pgGw77TfYpcs14wW5h3gFN
UYhIcVk127qv573R9PkXb6LYaJOl/CwuuUEPSCVRDbOWQG0SZyAn2gAm3JbtGkvPONVCJMkcedL6
qoeDU9eMQ0J0J9kPy87Op5lyWBK/iuaoU6mX7dNIiu/BW+i3/hSda140idS5Zqu0BHToW7Ql6BJM
huHNxQM9zHW272jQ04LaMoYLVihyvDVGNy+2Xm07VYjtOzUCDxpsstVGAYSqIZw8HPHkDZwTy3q+
wOHON6ASvcrvElhAl9GEYCvllO+QVgawOtyX9mw4cP7MuZfea+gzWHwWh22rFs36Dk4iEh83U+uq
JlBzbdsQkdkmoBh5Q+KxHiUsCjaxgRsRxP7A4O01qitDDsodPSS+fTOJyDsqpyle5OSgeinhMyvr
ehPt3MzInkHkdX2QEvpnAvWAYBdTkYHm72L5wpOVapscuMaOodz9MDsruWy5jTebPKlYR+ScebkE
NGqyVWUfhRmPFd2oZIQ3o5Q855wM1nRPIYYfFFPLOSPmyCCLKuF8RYJnwah1aRMv2i0x9Tem3Vvb
RCMBBBSaS2OhGa+kUXZ1Ksjc4kSTyGqbV8W040RvL3vXhpkfYgXkDO9Xef6F3qxoI1wZHSIfkwpH
GX87o6oeHK/5NqNKY4GVoKa47Df2lM2XQ10wsEL/jZ4ZcTaVku1+ociMU4iWBpwgX1LKRu9zHNq7
XGuN6znqR0jX/qhfaIaZu/uK/lt8puT0bQb5Vqf9Lpooyk3sR2OuRuQkv/bjaz2l1vDa1NPq1NkW
dx4LKeipYlONCJWU3cgNHOTiLT/ce7BJZufgVPBZKS2nMyHvHapzR2atL4DXvMAvkvmxhpj4JJxq
agjfj90dMPH5OmuNlMVe62DeBcwruLfyyfgRK6paQtkOE7sYysBqK2uDT70nFeApcddTCPOgmW38
KkgEIJ2VfoXqxs7qdma/R8qINrlXYceftt+UFPZFYBYxSHJq7pOqO/DGih1Ql4mdTAQ1hc3Tjey9
8apUiup4srMXwpmiW1B7GC25Zh/raEauiop0vKoWB0HLXYb5PZtM+7aKMeOE1jQsB0m0MTAwR1Fg
YvTiTuDdoqA9VpZDYXDDmr4nRU0g3x1p/9MaHClhXEf5HGYGjo0NHJ3e2Yhej7CLx3r+GDt2fJI6
DwiLWCHy+pRfKmVptxwn3XAkwEDzjr8yIm0c68+ZBM66UZ4evbkssC7VWNe3s1WM3+wkF9eeUfCA
6tsR+kojT8jA9C4ktXVlVpNxtTicnbkZIktPtXnALQXac+4oiqm4vWKRUWb7WPGBclCqBUgOu4q6
r5E1LKC32SmUgYtvGlW6FuYFrTzRNuuq6ZtTZhVBukLL0yzExdc5+i5LG0jVj3TCw6UAwVcmEAKs
aE7m+iYxz6z3wvMAkAamMRLhTvtXh4ejrLXDJGDNjaq/j2HeJ2qE+vG/2DuPJbmRdEu/ytjdowzC
HcJsZhahIzNSS3IDS5JJaOmAQ7zNPMu82P2QJLuZ7FtVXZu2O2Pdi7JmFVNEBOD4xTnfsWV5MFNO
12Fw5Ip3DIlH3xfFKlAwCdqCVV9N/uPKFrT73JLjyDFfme1jzAiJHOMhvS3rZsd9jk1zOLNlUG7n
WBK51cbbyKdbL4p9iLP2KKv5pLMxXzUoiYw6Ox8j8rVpzVep9i5jMXVXaFXS7WTrbk1yolhDfcNR
ZvZQoebbqTU+z+TecG3L27g0x2/l878za/4kzsIhE4FC9/d7w7sKyew7/e33L/neFdIR/iZo+WBe
fnNU0zB+7wotSxJ1yym1mFP4GyaKgO/6WwctBa4wG+szVEVI1vwO3/W3oHNsfifKXXxmbL79v8S8
/KVyNj0JhYdNBgLhpSlaetafi/bMsybHT4zmVFgNj4JxKtB8kZTmkBxYcjWyOSgfZNGKb3jU31VD
OL+0ozSB9AomTa3FJBCN4S+NUVrECkZ73JxSfyZatY1TD2JU6RTy0OfE5e1hYQn2G1M9B1fCS8IP
FRPM54kAuxvIGyCgGpZ4q7FX1eMQDIixvErO7EoZi50cpkLWxjBbV6wSUAnWjlrDONdNhxoxwJlZ
ZYF7YGNXdacOlMxpkH0eQwBs8x5bF3vMDSscl/oKrd+fvHI+75/78OWF06QsumpbeKSY/CID4WX6
tVUn1Ynw2PG+gqyIkqEw/6QZW96+n/pOy7RdTHjLW2wh8nhT8Pz8uYJ1652GeuMU0q49hk5t12s5
De2l6AkP/CbO/90P85fOjx/GRQpIAE865CY4S+8vIs7OAOf2KM8puoersYiEieN2IeI06UQHmJoh
m4SwarzTrPP5uzfgd3/8Pyhr+PkSrbrvLe5Kz/v1WvIc2yvLpLLOWalFm4BVNaqgDPljL4biabT7
/hw78sYwgCi5SDCYJaJgBg8UREhsaqJ4fzoB/osZhxMst827tx+gAionEAYgvxneLFqgn6YcXa7L
opeqP2+UM91SZ9jXpQ/Nb1XUyFg3mln+Nevp+EFrsjTWUk4xpewgpsLGFMyjetzrWBrjkaxaBrf0
PAH/v6hke8rjXt5rCDPnao6jcwz2w8XoZO6F1UTb2VUBHv+B28XyiW+0RvIIN47VQj0pIctAyO77
JaiiwNgex/10im3+pVWp+vPErGEXx+b8xM2I4mXG5HPdqSk0t4slkWIZrtVZF3YUKrmTB6exmHAu
DZSQSDxEpvrbJk39fNum1nxeiN49zQ5Wp1VQRk79NcWdXQMll6m9pXaMzaPvgozTK7tTSX/usNno
jspI7XxL+9XWNxTdRfUUKQNWeE4uvHhugU+pnIUXoIKVk2mM3T76JbFC0NP3l52Xu8Y2zbDVISwe
evu+LrC27Qazlk8kJFso6e0myT5bGer1lZhRa6LOTZPJY1hcE8ZFXswS9lG1+cxzG1XJpiEyQ+/D
UsTDHsHs0O+70pQSokKFKqu0kxonZhIbA6phTeasN9cTq9mpadD6hON1Yqh21/f5l7nunW4bDF1B
wtWs6jRxgQGxF2JRbaOz/OSg8mR6nEydr0YiS9LAueuxnebdvmODncaHuhFNBWwoiIS0r7HWz765
kzLL+hPJtB5z8CqLELK6y5441Va5ymDBUxEm5ccyGZ/Jqb4dw/iaL7hD0OqeOT5QKYLvz43SvSVF
h0jL0TMvUeGQ+ht0N7JiAECyEvTbnm17pPx0ryyigWw98JYh3UHZPrvrNnafc3K3SNTw6kPGnHEd
k32x6YWukcYYBnvPHrkI1++GLVO+ImrP35VDmBP0DMO3A3gZJEFB/R/VF/4kjduhKi9IPjWwfMjh
aoqCcDhGFmVRGbZsXYqCoBVwpmSiKbSrnaz2AAz8bTNZZKWnURaAFHWnmzJezPoE1z4RqG3fx1Ev
LkcLpS3Bzsh57CkBbcvcvYmD6dJL6v4pAdwKeEESloPEjdarGuW16zRivk59A4hH5aR6icwpyRwd
6dpU7aMu1l4ZviZZG8XbcEancGBVwrCkgXwBs1Ca6mOFtvZqxJiXfgB+mfnYD3n6rjMnxYMW4luA
XmtXOTh5Inv46Fyzf5GI4reWF8bVKlF5f+M3xRyzU/WCnYdavFxD1e8/oI+runUaKwRfZaroVIeu
FhEz3hi9Ci198giYQWXrgkQatNxVApWhKSbna+w39QvPYY4gtMmBhDXSk4cDJh1/Khcwj+CN0IXz
ORoseeYpY2j3RLilAINppx971y2fI8PE3omIY6yvfFE4aDiMxK7PelGasFtnZXwpKJ6NDc7U+esE
eeNLXaIa28YQj+QhdK2h/2CWmefdqWIwWfUrgfNT++5g7kaROK+Z2S1NeZx1mKsb4YLmjTJjXkeR
lk+mbiQOBVXri6D3k0/CzdAez9qa9g5heOWaNDu6NuVUqXfsw6ZuNmkhsbL5vcMZh8wSl08xVPUm
CANtb2aVfBhklwAmy0G10EMrB6Kuzkq1HluvIba+6nuBLXyKxI5A57FcW57TmTsi2DE0hBFiaT/H
6hyMGQr0ouiie9vBg240uvtM6jU5GOZYuK8WsQ3d2jbJu111hfb6dUOwwIVtNY23saMJsSIXDhyM
GkXYM5Of4BxmHO4RQSdsoGHPcmPbZQxQHjt0dh8DT2t9AwWciSMzrSBlpmfntN3jaNmYrLuYgwn1
2wNL/gSLgq811NnBrjbI4ryHeAl+R+6fCU7YGNEtqYSdtHBVFmRXzEiVjEMAJM4EWJ2ND3VDMBO7
gkI99HnD1JeLOvgaDWgCGOdAOduhEyF/wgxR4zPry3MSnU1P08hrs7wmnr74KmntQIy3Op9u6lpW
Hn5f9nq72jT78oSORfNW+r0VvnBNJPUWJ1POwGxKwIelgKhrTBKyiTZe14rqmA1BN59SHoU3Ws5f
06jKH8jKDR9tEMbTMW4N1Cy2TAxnp7Sp9c4yyuos9NzpmMzGkjvMRn1dTlaXncLeI13L6mbgXH7U
+6vl4p32tlHqM2HJaT5YQvY3oVLJfgwZOsAjQgy0LaMZbF9OtXmocbVY68VKMgQwGqspTO7JEnPP
07QvtwFWEHDQjW3SndZOdYW7VDLcra0zjg91ZxZduK8jVBnMz+fk0kfeeMDCkh+HSarNqAm5Jr20
mxOCL5rK++hCA7wo02Vk0VTZEp2em1W5++PCZqlNfylrKCiXfsGBEAVK4n1ZU8GUbw3D6M6d0PHK
jWCNy1GYlzaHVgh+qOyl/ye11K97KzoTAN848oDsum8xPe9/JsIIxs951p+Tm5xemVLVz4gn+NCV
2e9Fxhy6EouJiJVXREiMmY4XIVuk6Nvv8e8G+M8aYOBcXAa/3wDfv3x6UZ/f7UVJWVq+5nsHHJi/
BT5QDooS6xc2SiB+owtaPl8iXd+xxpZ4JUGrxLKO7hm0Cm3U3w2oNlFO7PFQrgdvG9O/YCbgqv3l
okbFiWGSgp1yx6cfXy76n2p13PmW27W+zZi7mJ/w3vtBtaHXILx6JyBJGaf4LaaszZbIsvlbftn4
FmZmznF8Xi4JZ0VijRexOZZIhSB0YDO9ZQnanMNdbq4sLyElLc7IRzGX7DSmdcYWkENyib2T2R8x
P949UXk5z7u33LX6LYStWPLYIGFbX9kpW7vSXCLbjELsIk2Mm35LdKtNe9gHA3nN3VviW+0u6W/R
RBAc0K/0wlzC4aysZi9iamV2n+b0LUCOWh8GRKrbgbSmVOmPeAS6h5D3B+W4CNNNExRJdMutRyiN
NXzMHOyEDdSFe6cP2B0VWQOQYbKGdawUXOtiVqrlqRVWxaXwR/Q3MkaLRpOl9gUmSPJ4TPurLtHK
Z3CPZqfwmDajVDm4GYsDxoU2WuDwdckEJ+SumqYDtoCx3TUx5LWdYPDorphRDlccThXyauU+FVNn
HNEEDQ+cEca2iOfmnK2OhQUdPYo4ZCV2eVOp8tjqRCGnRC9oYeicsvJLsyjoFVL6eNHUm0VRXE+L
zr6S5B4Bt413qvWGx2HR40ee61P8oNF3Qg+6aPcm3W9kbdywCytvkXZUjN0R+Q8VW0GUs5IFEQ4A
vXgBRF67JwYY1gaGOS8fdbD4Yikr3Ac6jr4ILAVi8Rb4i8tgWPwG+eI86FWWHqfFjaAQw1JbrOXi
U6ghPRBFIQ7o2y3yDLqzbHE1aAT5V9HidEixPDhYHwgPMnfe4oawFl8ELDi2iuPilkjRst0IDBTe
4qRgPivWniwey8VlobFbiDfjhVg8GN6bHcN9s2aYyGs37KpYDiAyBiG3uDjiN0PHkiq+cSdyIjKv
3lbYPvrF/+GgHjqBqECcBK0Pd0hXXFF3K0rIHPNI9GYkMSI8JblKiYiqeLejVSHHeKQgRjtnWYZ5
mP2QqD025vkqndlpxriAn9io5rt+mNRixzNqtiixDdWiX1qkNa5DdaPDCF1gGDsfrRgi7Tpkw2Kv
NFuvA5uu6BxOenCPCBK/dj2Fxg6NkfPRi6LuPGhc7yZV6aM3RTiF3I5qwxC5we4DPdxKFp1mzORG
DhnjpIqy+C3W0FrCfs1WAIdwLMRdZdjJdoBSchYg/n7NoiI8YsklX2zI6FVseMhrkRPmUZstrSMx
mM9pRlcIuWScKVXse24f6wI6cXsKgx5xI3uzCBV4q3K1KqrWyM5zvJP3fcGqZSWJnEdEPRrWZZx4
1TPhRpUAVgFzpF97E7cm6VOYzRFGt1115w4dawTH64NnNUq0+vMwd6tobrU4UtFy7Vdg1GHUdQfP
E/1ZO031KRA1k/pZzJBcE15d2tjDhzSo652SsiE4phn3rWXmm0hlAHYlhoJhlZuadCjUq8VdmVCp
Dc1ENJehsl1gKfMxqG32ZEGsG5T7ToRCPQmI5fIMsI3cZpbagoIJ18IeTz4BTke/8jtgt/HXnHAT
RqfneeVXe8LJ5E1he/UZNVT8Cqg3NdYqwwL/NVEdqWATclDI9Flqg3MLx8V8Wz/CFbAe5jHpv7JL
BiRXegeMVsUGfnS452q4FRO15So1ouxeK8df4yrevT0o/11T/FlN4RDM+4c1Rf4ykgT/fqz+7Yt+
FBUewNFlPmGKBfdlLTPHH/xS/zemQZ4pPUboSPoX++D3sTp5jki0GFaZCw/+TUfyo6ggdRra6CJN
8iXDdeqNv1BUWItq612l7C4TetOlePFhy/2D3Ci3NQs+FNWHEo/QFii8x5wjR052MACo7lB/Yokm
xAV7tD+48jpOw/Yxrf2w27dvVuoJIudZZNj6xkbgecq6xXSdhz6ZCbKvnBfSh9sHvku1Dd8c2laV
qbM58fuz1G4l0RFoXUissI9tjdcBWUj5OUDsftPVgM1XnDryIU6Smlh6Ea4HkNpwJvOJcEKHmube
5DnzhGE6OVK7mB+nTPo73Qz+UTmDPJhxor5KZooDm7uFjsYOleDZPJZXldLOTd6M5r1blvF5BU9m
G2pJ+wVC8dU1824TZGIEwjPn6GR4arVZbNw4kQhO9gJrDYcMiQaSf07ehePaz56smEuwSrbMjnZ2
yqV3b1aMCxp/wb9GsUL8FHG0Tce58NeNNZC6N3YgJ/r2lHr4D4fqKvMhqeo5rNejO37o3fCsJOpl
DWi23XI8kqo0E+pijxoISNPfJGavN0CFwmPaGf6R8dBwFXDEkS6S1afCkfmdBGJEYlPNz99WQ2o+
tmM+blMxVQ9Bqd2dyhyHvUIMBCid4vSusIMpRco1E+XcE320LvzQvUjQen5wxplZjo4Rb2yZhVqf
WxdadEayYxrZ7mrqRxSvXZrrbsPR7z3yJMAoL8Y5ZWSWA0YfoULsmQf+O8T+e+r8nx1QHv7GPzqg
PvSfX7r/+3/Kn4mQzrcv+n5A+d5vtBLYKDlV0G++bdZ+HFDmb8J0nYWXjGAOQBYdyQ/uDmpQ9oF2
gIDBF9ic2df9/YSyWeXQJtHJWnwD+6+cUN4vayikQy6nzbIaWRzZdGHvux6dRkgBKmHtPZgB7MbB
SmVsyoM46Nmb+6OR18lDTFALO/XybcFe2AjwQZuV8KqmVRPEsbyvK4enuuFVLCk6hTQK01U6moe2
gynIvhwZUhgSeDm7olzboh0uI9Ri153dz1s9xUvkDDgaxsuF+lQLfA2rWrQ+9p7abCyAEHEdrEoI
zCDdoOLEmGR951hl5KDS//vlZ4Hd6r4MVUd0Tz1AF6PgzV8Rv3Ybs4yIy0jcqYECrwbVjufYUGGs
qrlPbi1PI6MxhmG8a8SA2K6DJrfxYtWX64wY55mxi5nu05IUCWxzfcfZKvvXqICMvE2MsuyIXkoK
vZ99Miq2jW2HTxAnmqs2r1NzlXte/wlaREQiQxT0hDotCfHFkhXvz2VCbnzKNVPd44EtTag4S7j8
mFrJuF0Q0zfNbHbkzzvRvKTRk8Jqkk3/r609/hvquMFILSiA3x9VfCSdsnv9/KLe37ZvX/W3db35
G405kweBM959W/7/WNebgmQableJbHlBaXHL/Lht5W9sP11KBwsLC5BVBKjfb1vbgvGKOZhNPsKA
ZeP7V25bFsW/FBb8cFy7LhxXN7Alq/P39y3GoQxRYSqOYrSbcB3bJmG7lNbyoz37ybVMCfUDYsBo
fFOnTjddlNM8vKa1Od0SaNyMm3ko/KfEr5gxhrgxUYWaN0ExyE9MUXtzoyYr5jHmD/KDk0zJHYK+
GUNQS2qkmwyNC4mvMp9mZgLGFngI+9aUEa3AHBZbEV6y3mcfNCF0DQ3bNzbJlDtHF8RUtEvcYmgJ
G5DDvDGVnjt6rsgz1yUS0jmMm2LtzpW18rzEOSlg2DeybZNPSdKIayNijoCNHIrD0U9d8dBGCvUR
oYiQZTPuliPSHaIygoJgC84UN32I3Fo9IHG1s63hpOjHdBD3BM0Z8KBxtKfJRw/IwxeSafx+bY0j
fhM2hsGpFSFE1EoTV7gJuw5pQu8qpEeTmNWhJLCwPzeGaA/OWsMQsx32yHPgZUdM86G5accZeHMm
m+RMh5Pw1ySguY+ZVZb5ZuGvj2SByqDz10nR2LAoKq2b267ow/KicN0+hJ6QCJDZTYPtKGO48Epr
SBQucSDueWZjKt54he165xW5wlAL1GzzCzqEdqwz1VYXVW0urMfWNOa9qIjfYcuJA3pvyzTiumjZ
pi0piNpAsQslzSt2tgOPDJoX8UPXThp7nEyDYTJhtnD1n/UqyPxN3zfizgua/tOYxUxWdVDh5Val
15srIOZ2tovqSqIyTvrma95PMxvZaHJew6yEiT4ie70Asz2Ft76hW/8w+uNYPM5FE0xrq7JAddZZ
jIAK25oljFXOdhaBNStfdLYSo8V+iPm89mGSYEQNwindi2kGrGZpm0ZeqcomSCSEyA2JUMZPDMMi
+mdp5O21S4N5MrySbRi3ZyG3eEWT7MaNeLiFAWT3bQNU3bwOiCWKSD9e/jYtNoq0xCs/9OyLbuEW
OSc0u8YIctwaxQF8Zn1pLjlMh0zn9pMjPQ+kpZdaHxtbMYwRoObmbdp14OFLB281i2obVlPSV2mM
Fq0ZZLA1rZ7N81b0eZYCoxxJTJqX8KS5fgtSYhGXItqViDfPGUsSaeT78N9iYBz7KF/SmJq3ZKYk
JqRpEsQ1tfGS3GTHcolxap3ers7mJd6pr9AcbkYYRXIvura7moOmOZk4kO5qtnEbqzY9Mkb80Hoh
qjm5darokXms+yzqNNinS8hUPpLg7cuMTfQSQcUh2FRbyeX4YSBXMmDDpFDu2aKK+ftsem7nrGGU
AHMfuMUQkrUFCqu3AOC/JWCRqU4altVhnUWjSUZWlS55WWQ7R5/yeDaOnWMHn5q3ZK2iy7kRZb/E
lJMhh5fZnZ24eSb0QMzrOSHQ+S4QpR3s0Mr51rIbQ1iLoMZPj+xRBFpChquleWcnpgsDoyfx+ZVt
PrDVdvCHz5XIuvhLkeM9JdTFG+KTD/JiuDIgoW1Cpn/BARRoNb72jLwhQNgGkUjbkBD1EHdMBko2
nDPtbhrH8HCsDpMtNhgUuWmiNqnEVRvE7rIPZMTMzpVkGAEqPiu8DVENItxZ8EuZa7WG9ck0u4py
PkGwvHJ0A3kgwNP3wW2akYTuqYWyZ7pGH0Knn5gyxihPGJog4SAAVgI2wNahxgfqn+iDP3K2dKzI
z8s2ydFNN9q7gxqfcfzC+yT20ydSYGIs8mSHMbH2gUX87FpYSXBZzEiLVg2ZA8+dS6my8hiV+hdN
6nqnkFvrSYV1nWwD5nrJmUlIkbtNGLVZaytWutv7cQZkJGIoSRhkzARp7YxtiftZeE2HFkuRdwav
ITkldPb1ilkO9VWgu/BThi//1XYyLjUeCyPh7XSvau0WFcwFvObPRjTUxbpuDT6GCpk0fka12Dv4
AOOtq5jRoBuP/H4/1OYA1DgVcX0ZFqjJ1nAO2isZmRytoPe67OhxUy/VYsTwE2iPKPcuMBJiK0WE
qr5JkbaDgpFRs7VrvzMO6HaDW5Uqtsd4GBjZ6T62BjTUoUfMaTDCG0TkVzCY1L3qd1NWYdWoaq/N
/8Vl2zsf3/61unwhN/p/vivm/vf7P6pvf45eq4U9+u4P2zdM1Q3wuen2VWHc+DEyWf7mP/sf/7mO
TFDuMMf5/doO52JcvXymJ1sYV1efX4r63U7q+zf4e5n3t3kRG0YGRospDKT6sqCipPpR15m/ObiJ
+NF0avzD5Ff40Y4RoGPxmZJkTi65bf+1uo6u8Ne6DkifBzYUqhWVIoK293Ud0sWG519THH0c8fQT
A3jTniiuXsnoYWRITphynG8Ggm6u29Z1DhEDj1XL1ALZEuMKBjkeVPPWCg5IYjBL1BHPzlWku0/4
EtJ13y67h754JJ7TOTbBDGQzZjG21aMP6jiz+juX9fpFaskGQCdmntGU5Zcp6/NdOmf13pTZgRSO
3TT33TYK61u7t4qDDkKowA1wKFeHFwrJ/LlHeOmJztFbT1k9XKWRzwlXl/E2T6DbNdUYHnSd2/d2
U8kv1jQa+xHf5IvVNcnHmHMnWzXCYRnuxUV3F3iNx0Oh61cOi/k9OYFkpuTDktXDXgVbhat3dYxq
YNXZIrtog0HuCK8mXsuMJjRCdcoupGpdVF2NU9DKNcawG6J23rjoL0BahMN4hvySlFNPMDJziA/e
935oINM2zdUc5LPH0mX2j5GLuG4d4WN/sZUeD6wzI56lHjE51pzfisBQQKbJtSuJ2Tlv0w6pzej6
xVVT8FyLyTm7HL2uuq0ZXMIpRHWlOPsubI5oJuRux6IpH4W/d6pcXWJrGKggA9QBVtgWj4YLwxFx
BrpXSKv8nqJ2gseB6nGbmYXazqorz9K48LaAtI3+VLemTvaqKrJk47gxlQMU7GHYhwRHn2zEbF/Y
LCj8hRCl95by1aNGb7YzZ+ISMaKF1npypKpWuezGK7/P3bMU7Vuy4jlGAG08azYe+EMLG0wAMhf4
LWywZr9tNkzmrEuT1eU1no99iaaYT7g/S0CN7eJIckUu24FKjWHHctB8yicHOpgBEKIlfNPpNiQl
GitnGD5kEXtFo3LUJy/yYjhDNkobzXeACTee+9KVL0beYLwPDWvtuSCn5YIhmQx98GasInZhQkkh
w9xgKMFV4zjJOkkBxrV5yuMBZxDVVzYm27q0a71RiaNw6WXBPStA/ypPuvYSb6q9g+AQozYm9p3x
KHxvlleZXJcMPu6L0S52A/YqLEy6cV2QrpB3d3bl+Eg9vRmGiacyARKkCqZ2P3ZW3kAj6Iw7HAHz
ldUqRIe6CyTyENJqcEkGitcSGU8aMvjzxGyRZzPkoi4J8vukHVofM15XAfhte8L/vBlpXYHF8LKs
24A20DLbnZYa15kT+gErMtKSkfNotHFr/IV1dIZ8Vg8nEvBg+euS420Nh5W1ll/wy63sXtv2OsOR
7m+JCdHPUT3Vej3VpB2sAgsqPCdiQXJTOETrfuqHrx4ZJsg/K0X5DCLnC8me6oNZ1NberQPbOTqT
68O2E3y6lsRqYy9NxsobUzaAk06WfKus9fKblEtrNys5kcHuxlZ+0xKrWW0QZnO5dDrOt8iQrJUz
Ds2tSrxinRp9dpY4Cyie7bH13HRDt30jeIVm+IV+/NxypvJTY6I3xlQMsjN0EAkl6PXYXDPuWqFT
jb/I0Zq/KNW1wcZKUAAso3H6koZd2q3o7PGCtBOPGIVwiq7LSRfnOixlsTXD0YGpazWsq0F3Ftdk
ggl3GWf5X8xapDe2DeNrm3fCfEkdXVXMuJRcYfBw2RDjMuMCZp8Knc0ASpPrB1HOGDvyusF0N7LE
3Xajq04Rml+PzqGMMfNk42OhvLSl/8rrbR2oeKYeNTNcTy4RJni2nLhY5dUcJnCwKq/dCgtxbytL
nHHpBIGtV6fGxeVGH4kZ0PYkM26nu/S5ovcEXBVnaMX2oq2aja7i7DAC496F+IEOpdFRw7dT/OTH
0no2u8Z9km3TfpWSDMsph6jAS1NEJLn7Qowvc2c8TlV50wTitpDCWTfoiBnGyWCHD/Ok0eFttZfD
KYPwjOyQnRu8mjJvTnMys9fu3XvGFAdR5czuYptlgCy4aZnOWSsSWhEES20edc+JnoyDvm4DFpit
bX3Fh11vUwq6SxpL7zpv8E5WkfkS1OJi7sNDFS9bk85AI61umbeZn7WPuRrvIfcDPHGa3aQ7g8Pl
boFoF/RN7XxwSs2Jm5bFmnT3V1sUX8ayeGgZ7m5hVLqrip3wGtOoPBmWhidE2M6q9nL8dbI1gk0R
yM8Ybdms+6Z1Xqb29az6cF+1aY5UE2LVWoplx1/LPQCJ61r3bbJuRzk+QCQrPmgNSpg8UvFqU6Tj
79zNdmdv2WSBUkvzYd5Vdi8eGAg0p3xEXZgkUXFsZnlRgZIl40B+JWudBq4NEACWvboO7QLg0Whj
HCfMWIVbZAGcVFQem6iheli7uTFduhwAKJX7UzNwVMJUuaIK9++Z73bn9cCiX4MWOWMthTASzjOy
USuprqWDLsEZY/gbpZ/BWhk0Ql4eXslCr9OmrzmacqwCuZPuw4nQy8YM/KeZGZKJTDCbWXSYnzBR
PuUhLs4i8OvnnjSLrevH+gKtbLcLODU3pl9Wz9Egjad4iocjrQGgQ9xy8c0QOd6jpRLTWstRTOuW
TMynOmd9Cw2L9Qt0Szf7tIyrngYv2GbQtNFmcAHei4qF+Qrr7oxl0BkwWDMXwhYeNz7kElsOutja
OLzwtPserK9JTQyTEETz0ATlbFBRkZNy7VVUP6sgTOJX361nnKSm18mDQz7Ghxwt7KfAJpYVk1cQ
3uFmxeWCpo8nkK1iWuQuoPYpvTIK17kocMDa3WRMF01eQOFR+iae6EAWZ1qAinnQYMJqR5Rixyyb
UyFJlMyPyIibm6KV/dfYcAoCVKY2pX8emaNsGnSft5kYCEzLUoOxmpu0lkvWrT8yt+4I7qi0PeVr
QTDvYy4A4BxxjJOvQtwMHdwE/7pR3pFHI4JEw21fXAocrkMsC6qg163TsNp3jonxdb6EPn/qpXUC
uOlvDbVYWaOq2ZWp9azqAHgLQgJbp9nOVZ13TUhWuB3sEEfz5CYbk9UEEKU5QGxLLh3IfA7iLIKu
H5CbuJlrYtDmIGwOGfpaCot+bD64VjpipDDsyAWkE/PtSxAzm4TE+k/MAcpwk2V2tw0nTKqMO8NN
XRjP4GWGs0lF9lPsRtmRO/SeD668SQHBOQcSUMJ5XYnmaUDejN8B0nIRgGFIiLA/uKNJaiOmo8NM
YMLeV0FMVqtINrlJnl9DjswWGXkJAgvk+2XSa0ic7UxAATOvJjuxuyAPtyytCbCVW5/CLE72RNUG
pOvFI3EJa6+seTDPZqKpBXSSfVXaxoZI9k02HqvRHc6QK8MtHHKfN70FefnaI6UdEP974pRPw4d/
7eLg/9UO1HeIXXDZx/1BD1q1r3n1brvwt6/63ngG6BptFgzoHW2KrHdrwYCNYYCYgYObp8YvugWL
r6JFxSpPoqT/Ux/qs5TwYbTgIAS8zGTur+wXvu39fpb4uqwXTLhv1ht3JrAWw+BPaki1mFCQSSJc
sGyw42FP8pIcF9he7Uy3IRXRKx5xb8+kvzwWpc+lJ/O+vXCq0XFPg9XXu3ae50PS2npaJewZbSAQ
Qp0DwNfXDN7VnbEA0b0FjS4jb/46WNNjNuqFm/7GUG/422jHzIKI7U6ckSOX71kxkHpP7MZGvzHY
kXHFFMEwDDlGcSWFMPyIvm4b5nEyqjyiwhtTU3NFcCOhVqsPscCOxt48u1fuPF4jLe92tjAgfi7h
Hnc1toKSKdI0P9hNV5wGs6kvLWJbr6J8ym/MOvCQY2t5F7hhv3gRnHMA8A2RVT77S53l3V2s2mkj
XVudT3NldJukq+MJX8vUMkPrjI1hWyPg2HzKvsChkTDS4MDOm5SNjQtBwC6fuy79HE2Dd83zE59H
P7oxvEt7btkaJF0KP3lK3efIbbxbW9viLBwRmUNmB7i1QvnUUw4mprhJ3Wpcz7zer5nf6TX9VLTr
eGDtSxW2B4NHDk9ap4BpWTXigKO8v24cNTOjz6uPWlso+LsUm/te8dYfsURCAFlYivXILBsYr8SQ
DzEyFCYNWTC/Olb1ubf8AOqetM60Swx114ZEdRUJ+s2xQzriWzg6yESqw/459md/i+pQf7YqQ1w2
TVvinBHTZpzYKZVmlW1ZMLT/n+m3v4vG/svJGSO4b2bI5b9eI0/s7qt/GK/9U3/pj7/Ru1Hc56ov
u2WwFyXVO50DPpBfDsG3X+ltDPhH3yF/4SLtv7z+r/+wnd8C54fgO18CxL79ewMn6W+YgkmPXOjo
HLQ/vSu/97r/+CX941zyH7/Pu1/65UuB3wpdYJt87n7eE3OSu0z6/rmX/st3+ftLR4HmSEaJDtvi
b//7j//x8zsQEKQtELb/J3Pnl5s2EITxqyAOYGFjSnkgUkqlpFX6R6IXWIHbOHKwZHCVHCkPfeoR
uFh/Y3sdL2AnYfpgKy8G8nlndnZ2dv3NDvyT8mteMvdLDyQWs3fpTIIt/d+qhPHIk9TYkZVRdnab
SpDEeN/3mQLlvKx+iT8j9UUpPjYA60aqpILUlJvOp0q7lKkkS1yu0tp6NAhIAn3l4G/t/OC9R54F
TCYok03h4WV65Klz2oGwJ/rV6dQxLcfhgRs+9nntYk89wrMxZ6OR1lJch+IH3igMR1IztG/ic3Dh
VOv4KGjM4W/QZvD7p+WHKAONlxLCGEa/ut8fC9tO5/N8CMsQjzH8SvwDn8fYnwUQBslCgJ3M1T8r
mIwnWteHFUyoXjzjTMRSSqiPrhMYC6+bFU4VZPTI9xULIqUVBBOPl4WS1ebKLb3PAmjKeqw0j96F
PyRgjrRjgN6HPOfj5k77QLQAe04mPziucvVuDJB1KPWeVdFPEHrM7LgCnGFxAeiOgakXUh+IrIY3
WMErBkq9QoCIlayLBUQccQhK/fr+xR/YWPsYoIqhP63nQ1kfOD8UsnUJHdV1rS6cibKI8xtf2ri/
eE7175WAx492nmWlsh9exxTBylbsshWPrpoprIf58PJXTuaqSSD87KJtM9ZH+fb2JFO87v8u+A/m
zgwWwP9Ms03s5LKUMfSzwPOho46Ggb3hAYNlntlWSz/wEOYY7UMWECmi1W1kkQRZ+A72/nz90JOG
0yUskAC/44xce68Cvs0NfxaqgC4iV7U2UnBjNzGpDA71yEl877SYU78Y/1rcL9FDvEoHi3j3aMFE
HeUyRgv+Mc8MJWYcYCrH2fvzu/Aq57jtu9zsHOwqDtW2+gqPl0WZC12GeFro63htElchrOjGBM9a
5M84koM0e78MyLTIX82jyWJnr4OKWLLKVSPn0e90cBPt/zobSFUgpUX/Zh7g89tWilEHIUl19oPz
ja+9pHY9fZ3nsGWq3T/tjGt6VWSlVcdLh9Qr2740m8FNHm8H39Ndut3/sWou9C6FwO0H5+t9GW9M
kjo9WsVbWt20H9Ko1ErH4Rdq5HuTJ/HBBMm2YfgfLPxHR36tst226Kg1B7EPW11UCd2VdKeE7swM
UmI/M1ObOrF8VC141ytHLfb+SWKHZqvrTfDuEXkqVq83848jeLtJf+rf3OWJ/GKVRCa7+AcAAP//
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_xlchart.v5.8</cx:f>
        <cx:nf>_xlchart.v5.7</cx:nf>
      </cx:numDim>
    </cx:data>
  </cx:chartData>
  <cx:chart>
    <cx:title pos="t" align="ctr" overlay="0">
      <cx:tx>
        <cx:txData>
          <cx:v>Ventas por entidad federativa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s-MX" b="1">
              <a:solidFill>
                <a:schemeClr val="bg1"/>
              </a:solidFill>
            </a:rPr>
            <a:t>Ventas por entidad federativa</a:t>
          </a:r>
        </a:p>
      </cx:txPr>
    </cx:title>
    <cx:plotArea>
      <cx:plotAreaRegion>
        <cx:series layoutId="regionMap" uniqueId="{B323023C-55D3-431B-8796-479509DD9BC1}">
          <cx:tx>
            <cx:txData>
              <cx:f>_xlchart.v5.7</cx:f>
              <cx:v>Ventas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7HvZct24suWvOPzcVBEjgROnTsQFuUfN8iT7hSFbEgmSIDiAJMg/ug/3qT/h/FjnloeSVC5XVd+6
EV0RLTs0bG4QIBKZudbK3P/85P/xqbq76V54U9X9Pz75n1/mzjX/+Omn/lN+Z276I6M/dba39+7o
kzU/2ft7/enup9vuZtJ19hMOEf3pU37TuTv/8l//hLtld/bEfrpx2taXw103X931Q+X6H1z77qUX
N7dG14nuXac/OfTzS3VT3LyIbyp9b7ta37x8cVc77ebXc3P388snb3754qfnt/zV9C8qWKEbbmEs
CY+YkCgkXH75evmisnX25XKAEDtCCPEIUfZ11rMbAyP/xJIeFnRze9vd9T082sPP79zgyXPA9fjs
5YtPdqjdYR8z2NKfX57++z+9/mRfvtC9jT9fiu3hOU6vHx78p6c2+Nc/n70AW/HslUdmer5vv3fp
V1Za9e7m1r64vXvxbZ1/lZ2QPCKMSUnwV0M9tZOUR5wyIslXQ9Kn1voDC/q+lb4NfGad0xXs+N/K
OnGu8+EG/n/dmf++92BxJELBQoyfWgOF/IhyGaIoJF9n++w1f2gR37fEo6HPbBFvd9u/mzH0cHtz
+z/lKjjiIsIc9v5xLAMfQURSQkX4OdZFz2zzZ9b0Gzb69S2e2yo5hKq/leOcDXejfXFy9+//XX/d
sL/AddgRizCTjP/KSJILGSFMPxsJrn8Oop8d6A8u5vvmeTL4mWHOTv5mZtkDHOgPufCvyjH4gAXC
SDIsw4cv9NQ0gBKOOCIIC/7MKH9gKd83yLeBz4yx/4+/mzU2w019Uww37q81iAwZ5SGBzP/w9dwg
6ChEmFEcQQJ67CV/bDXft8njsc/Msnl9/jdzkthCxtfVX5nzoyMsGRGEfglQ8rlR8FFIachk9Awx
f13LIet9uOluMrv8cF3fN8/37/LMUPH5f/zdEMEG+FJ31/2F7oOiI84f8NkX73lmKcADEiNOOcKf
490ze/2RFX3fRr+MfGaXzdXfzYEOJOjf/+lu/krDQKIRjCHwku+7EBhGUEhFQHc+W+6ZYX5Z04v/
AO59k/1fuNH37vHMWJd/O2O90vVNZX+4G39OHsD0SMoIfAiS0MPXr4hOdESjSGKBnkGCP7CU7/vO
t4HPrPFq9/+6HPBboP4xPnvynj+p1WByBPyeSXJILI+JDQrxEQslP/x7igO+sfffXsP3rfBt4JMF
/48LML8tznwTsZIbd7N6UL8e6TM/vvrwiCDNPRv6I+D8eb92tz+/lIgAj/wmqh3u8QRqxb+mfM8H
39307ueXgRRHErAcBi1N0AcjTnefL4C48+BfHCA2Q4yDl9W2c/nPL0H3gStISBwK+WVUb4cvl0J4
q5A8wuLzqK8PemGrObP1t1358veLejAXVteu//nl4Qw1n992eEqGOKYgZMBElMjo4PNw/dPNFeic
8G70v/TII0YnKrfcmmxIKMf9cdZ3cxJmJr1NOxO891k6xEYPwwUik11XGSK9wtYW19mcvWqHuJ2D
+yLKMhXhsVS2kydsKDcmQn1SL/amcsU9nc0x6zvXx6lxHxuX1Uk3sTxXgrtubWeNQ9VLXXFFcRl1
CtL34FZLULXJWItBqyIbb6uZZpty8F6qMiuOJ4HN2jSUnuZpWOzSbOjfpL6CpYel2/ocyRM386FU
gmBz3iBTvK+75V23jNnGZzRTVUvwlqYjiqeljeKsNW8GJtxxyfFWExKZ2IpuDNWEavEp6ht7E1JT
v6sbYk+jmgyv+8pqlXbR8qFHsnoTZJq9I8XgheJTpWnclYiVsa7m8rYLp5nHvHVBIvTcqdw1+bx5
rG4+se4n28ydzvIvIvO3P//12hr4/yB3/vLiQaP+5a/Tr+L283cd3PDb237RTA9n/5uA+syZPivd
Xw/gn7n4x9wQhE/6Qz98fWNuhko3N/3XEHg411+GffXA6AhRwgG9Q6SEsx5CuPzigygMjw44MJIh
YHccERBQv/ggfsCRmAHtBfEVIyFevvjigxgfYQi8QJiZECQCJf1bHeCJlSD4fMcHAY8+cUGINLAE
KiKKEdyMP3PByA0hnAs770RftbEhxhrVzp7GNMjXle3zi3pg5euuzNJ1q924ehS3vjM9Otz/cQg4
zA8BitIIRUIwCs/5OATIzCyR4YPfdQvbMu8qRZolPWvL4k1k6Mdyqi9DvYA3ynRc4WJw6scLONz/
2fwYsASWFIF4JyKwzuP5x4WGrkSV37XZdBYOxsUiOzdFWipcyDMSpC6WDfnsK58LAd976sNdn88K
WJNGADYZiw5A5vGskWakwEHmd3OZ89UwzWjX9m2nBtKJVdPlhZIousvgDWNAFkVGKRJss0YZge6w
rsIkaJbbIg/wBk+F/709CZ9bhYOKTMEaIWKUAvWE5PB4fYUMceAnY3ZRRXncUVe+DtCQRonol5rF
pMtntyqMneWpFtxvR1Fmdt0wXy4J93iZr/mCK7cOLJrqtbM6oGupm7451rps5uuJdrh/k6GGNRft
aII+nsNIxymzozjGjdQuIQw79p60rCvvwLmQu+1b26aTSkk340F54oe6UXWYyyahMgg/Wpq3b3qc
Bxc09K3e50M1XTuMq7fTOPtdgMJmic2YjRvMTbMqDQtaCKDdgrZt3Qw07nuftqoTNNpFpBjPJ2Lb
1cw1HWGaNmzWKXOcr3Sry73vRXfLhoi8rWkZrmgzsTDOx2HCScQbq5geuy2ZlzNfa7pGvi9nxVm4
Sfts/NCUpky6oWRrUmHklEWNUWM50jPiwUvVkpH+XSt9dT6Oc76qHMvvSZMivWJTHmwCm1OtmJuK
q2rgmQqGetnRqT8mvO/PeNuRhPesix0Z8D5Mj6vavqXCuu1UE3/W9f2lkXJZZ44tMa+qdR8tdJtF
6doYO8UITlvc+0hfTAPiadKMVb3JF9i2dizyXReG3XpgWr7iTT/veFZ6rwYz9NM6KIow8WEdvjE9
69+TKpcfUGbLDaWDQUq6ttlrWYlKDXM3XhVLhC7aqsSrMC9ZrAN9nk1sTwevd2kwLCoLUJAMbU+T
VrTzzdRF761ZmI5n2a6jnJwKHtg5ZjOuNuUCA7Br0o8otN0el8V8QsyQKiTFWqeLXUdDSeORTdlq
RuF03Ba23QdYR3GFXatEZ+X7rF9WVR2eR6GMbimieO/DLozbzM4rh+Eg5nONz5ehu0gNo/E05I1q
M77jNSabttMmbusAcvnM5Sp0Ub2yqWVXljidYLD0qpPLZBQZ2mGrLbfJYNJMMTOUuzKVYa+arGNv
hraZ7yzKutOQ5OWVLqLFwtFs8aeupmjTRAPdB0j2GygS9fet4FrlpVzeTQ7NOqZ8ro4jsMG15W15
W4/N+HqOIvqRt5Vp47wCqKXKivrbYBL5Dvd0ceBSAzvORU6uBZ5yqXyli1DlaZ0mDgV8NY6DfY0W
ypyiUXddtUNwFc4cvxs8IJzIFCM8UB7oLu4G2SCAGpHr0RaQ0VKdYUvLZTsveKTKIGrV2NET0RRE
9VNHjpeGZhfchmIt/GxORqhxFSrr5gJ8SLZi48Ht43EuptMBkVzBKen3CE5fhKMoNr296xdNVrw2
1Wbuunk9En7K6sqspB6Fsr1rN1U49yrkMlVtb7tN3/TVGZrCD3m6XMjRd3FZUCWCAEDU1L8Lhbbb
PkVKc7PFQUpUnRIcL7zhXpEOUTUFEKptNg+nLRW3tcjwSTEFBqBa4XdDOVzR0V8UHT/PS90lVTM2
q8FV9bbpy2LH6tYkmlX9qNgkTrWfLoM8PYlIhNe+d8uaZTlXsIlknduivuwDjLY8iN5qR6+XvPMx
4+mwbtKO7seIdJslLE5niGFRNmxDx8trk+J+FfJ6y/tg02XRRnv+Ps+W83QIIZdMGiX1zMaEZcUV
dTZVjSuyXbUMeD2ZZlEdR7AJbZzW3Ucu6RuWc510xTwqulSNWlpoVVjC+6KSqq8nAjkBXxuj33pX
a5XB+VshUvXHLEwvebmIFeFLF+NwObelG1aZky72ZS9jmlOxkmHb7kyVZoctOmmmJtpJ36c3xExt
UkUiT8Y0T4/DLiCnbRQMFzrKyF7btle+I90uBR9McFjBE2vXxNk4Zl5NZmBqZixN8q6iJ82IvVah
CJttltFxJwLXrSI4hrMCi3wYu4Il87LMcYaW7v3ALElS0ZYbazleDSx3MZVRc8uzQm7G3ndRjNMR
TgTmeKfHpo8zScWmxQtZETQe4nU6rWs+KZ1Pb3Fq5gR+cWs08+yU0FLH9ZBXcUPwh4l3bUJLDJnf
Q0yrU3YXeojo6ZSRncYBjfnIB8gortuPtYxi4vmS4LkRKnQBT6IgWibV5vxNYBr2Mc2aatMtSx67
bNRJb4Z6N6SsudQeomOFQrSbohBO8YI/SBO9RX7IThoK+5YvURpPkNR7HbUx4UUNYWsO1UiZ2QVL
Ma117elx14bXfBAkU2VPg/c1Fc0JR63NVThHMva+TtdVjrIVtHsEW2EKc0a1Cy7TQKYJnD4U26X3
J9WQ+jsWDOObfIIVmKjpDznZKMiJwxoFy7iXzXC30JycUDGWq+BwLli9HIdpeZwKFPUKZX2xodmS
reAwNkluqYhb6Zq1RtIlY4ObLYBou9JS6kzVDerOQu5EkvUOdoDXflzjtKJY+dk3MaqE2PawfKMs
Ju2k5rK/gGOSFUnfmGKV5yl7WyI8szX8SYqdTUOS6ML0dUI7mRVn4zQXveJZFF7pbgkaFdKmOyND
j06nFMBzvyATyz7Pk5qJGivRNNm+rproDNBMp9VQtG2rhl6MrzRpyz07sF064OsOl3ojuHiXBuls
lGMiusI5JZeLDNC5xVq/RWaaN5mNTsKu8/t+Dty7epHiFHJaMahi7Ia9z9z0joY8VVkY2I1jnRtU
3kTiyrvSb6cmx5d1NaALTpFRtSmsT+ZsxO/aSg5XDcV8jUQIG7v4cD9nplBj3V4C20x00Mh4Is39
BKl97Zax3AMhLa6Rl2U8dm0eY6vt+xTXt13X61WaQZpVckBDMvgRJ4B+56uMm2h529IolXtDWARu
b1l4NaGIlklRNTnfTAvwdpZOi7vSKWgKdxmegtclncSrZs6DPolaK+xGEjbfCVFBDg25vVzQGEDK
SaPrasxHNXXBCZAQuQ464tQY5hC5U7zLAcpuIlApYj9bt9JZG66LpWNJUZpRWeuK12mlpeoqT3cB
SYM3feVm8Ak2HpdhdyLh5APm0v0Us9GYNQ3BJXI2i/cZMxYrOi7yyphcQPYhM2Jq8XDGmhZdDZEe
mt2MBnqR+zk9z30qm+M5m/FJ1jAeoxkK1xtXSwlpe6odVb2ZSPG+mYYRblO02t4Da+r2gWhKSOQ6
S4osnOKCwREUpWxOedrUyeK3S0bz2FC5KFPrVAlhAZw2VfERmGG6CpoxGM6rNIqiFQmLsTmLaD/z
K3AXybZ1ztFa9CyN6lj00rNXvHS2Pa5xMUOyr/iNmSMXpzzNDVPEBQVCKrU+K89AA2rabT4u/Nq1
tU2sJ/sUzs0q525415HwkxzNJYgNbC+rMN9MnYwHmlU7FIRu3cg0bitf7KegnHaRGW7rkvHVhIEI
ArNq13KpXpuq7bdRUfNQLVB52RpUlGdFiXKVtgW/sJNAW1RPbmsKDuuSC0rDzexTk53kSxWwZIjo
pFg7gIqEizQ8nVGU75oFlTjO+xAEINqly2sQ0oSMg7pGezl3rFjpWvpWLQEmSS1G4lVPtdmWoqcK
zcteMD8mqE6X98gMGueqbJaRbDoR9W6jC03Tc5YLG5MBbQJaltkZSTXASpkNmCdtJ4xXtZ5ocFub
2Z1nPJyLdcuFG5K+59XOLLKNlE2lnG9xXhGmKip7uSp9kPptZ/r0VrDKjgpObo9feVZiEkc+a9ll
6vKqV/3iZ32e81o3Z07TPj3mBBdRLCYAWDvHiuFDOPTVBzs1A5yQ0NdzPHdmjK69E/52KbEcVkiM
U77CIugahcqw+ZAaW38KpTZEySAf5x1qyRStaiGX7l3NUki5oFCNY5SEbR7wGASzFtBLm6Jxqzve
yPWEJp7GJCj7fFXTnkfHwPt7rcapgMSnA6HJhZONj66NqLQ7WaxzEIariQol2t4ApqaQCuIu8CxL
gqw5aGJ5OARxWbkuEQvyKwawPercBzgLRKU9yZLGDIrbEfBPazoVMB7FRSdIPFRLqQJH69MeCrCq
tTWQROmYUVG2mFewNyTOcdCcdjMp1rovChUJXX0ccjAUN76MU9RPb3U5m9UIN1w3BaJnkQnQ3jk5
n0CxPd+ENVDaahiCvZdZdY91KyAojIkcS7IrwTXfGloGcVShclMMRbrSNkexFLwGIDD7i6XMhvPC
abNbJj5uRiGmN9AH01xSM433YGJQO81SCEWoiXZFV/ibqnDgbbQLKqVnOFyb2pb0rBMO2NBUL8sl
g6W8JcKOcmtcVUGpBBTrL2r6FxHksxr8WNZ7rPL9t/TCJzfa3NlDq07/NxAVMSQg0MF/W9x/dVO/
OBl0/+LCOtv/+78eS4tfBn+VFsURCMGg1UeAXcNIIJBpvkmLoBJKFkFJk0IBQBLQvb5Ki/SIsYPo
SCiDXkE4Xr9Ii+gIhB8Q4qEBBNgti8SfkRZBQ3smc0HnDnQkhJgRJDh8fyYjZdBI4lrHKpDHg9Ke
pUvu5qQiqbmZ/ZTeBiz1wVU6LiCEhFXXLCelbtJiz0R3v5QavwOS7HdWMvMOa5avgJaiFUJaJ46B
6EAaKz8hVBUxN8sej9JtJE9LgL2zA7fgBLhnrQuV4+qDrwKtlspHbyuaAyxx5XA5dEuehIOoYuBk
TtVuyhOOHH4DSJfuuqiNgCfltlKFn3ay6CjUGhZ5UjVFve0gDkIq6MIVKBvnzWBEPM8dXYvGmXiu
pmyLq47FoHXVSTvmcktH237IoaYQ09YW96HRLA4HxlYlBueMeRFUm3Ckr8e8v6v7AFAton5nQuYB
nGiZzOFYx7Nd3L7GeafEMlanS+3S1dCbMRkz5l6B7OBPw87Pd8SP+ZllNAf1Z66vNcDqxGsaJX7u
50vh8uw0a0d83qVpurdl1a6BNokYdDWwTwB0rp2L9DZnut3YiROQZZwfAXGzVJ/2tvWFMhnRfJX1
ZS3WU8QavAmH0gRru0i2nEjmBeimD6HYliC7qnqaACnXD+EaJAII3cVDGJ8eQnr5EN7tQ6inD2Hf
P6QA7hYr1+IhNaCHNLE8pAz2kD7s51xiHxILfkgy6eeE85B8gkMewg8ZSc99A4rc5PMVSUkKSYt1
8+3ykMoydEhrmQTStgptWn4YDnmvbKpS7qA4NbdqDpmOjkc4i+2aZmljY5qVrQbVCqCzYnVedsqD
CxQJKD21VcADbRs3U1/dQZ8QgIOUVNElAmg0v6aNbq/xVBXvUT+M50DQgnETeEPGve/GeUNsgZMW
1YHZiSWvMoWCyYQZEE4niyyRBUx2Qcc6Ra8z3efvLItmIGNRHdrLXBQmO87YxN1V3xFfAKci5dkU
gsdsRDtEYCRTU6/yedLLPrfS00DJ2ZFRNQv2KAH5UsyxNHY0b0tdtGLrQQRZrnE7V1jNrSZ3ZpgX
gDdCtvdSVEBj84EDkFwC4IxAmnKghqQQ7qMbWvrK9bIUyYTKiO75FAyvhJOTX+dlbdOL0TQhcIMx
01PCBKS4XrW0YgDaHJej4noIuxyoajVr2BYPepCDhBRusggIHHgWsqcDKPckBjNC+iYTLqZXBe5B
MqiLpufHTHsdF5Wo71Jio35FSk+MSoFipgCih7Q+RXYc26u56SHTNot2Ik7LJfdENcQZDiRx4JCV
22EO1CBrAZrrMo0iRjWNnII9r2plyn6AVXJDOkVkCPLeNE2gq4rQRmM8jUVVH/u+MGkis8Yur4BB
cPcat1AWvKYLasXetcIKZTwqr1AJADVuxtzvs9QbCzXpsmtWJsPVfdNAaFGg4bFyNUg3FDee4vwm
m4DDK1ksvD33ee7OZOnxdhnE8i6vFvs2EmWUrnKSSncsiq4lcZqXpV+RsWfuQkP1CUiRz0BR6cKE
LoG9wO4gxdsR0JkKpa1B5mwBiRYFqTZLXqK3IIhEVzVIhDkIriARliKcT6FyFABHGqp762kKu8Md
3tFCQtTCi2nuLcNetUC4FIlCvOnTQd/XY7S0n9oe4H7spypftlCAMfM6CtLmjaHphFWoQ6D/IRCw
izmPgmvWt0sNJJSbV/O8tPL0/4OSR5/aedJY8RhXoEN37W9Dkm+dGb90GTyM+IJDBD+KoHoIjW8C
Ewx0EYqMX3EIAowCRXwRcoagAYtC//sXHELwERS+aAiMEiSLz4XRr20GAFEIAaUXiqOIQKtp9Gdw
yLMSXxgRDB9RCUN+wDTQ03BAKY+6DDoyIl3XeXuaT1JHSWvxjM5L2pb4U9ClmKsqIBE9dtA6HqzT
qiuWt48263vlPvQUB4WwAVDcjSIOcEwSTp6V+/Skq7x0zXhi+7bFCR47Ll/RjKBhNzOZN3s/E8wu
oBbl+wA8zXO6rwxx1oAk2WUg8fHepKB+/866oJj9uAwJkBFUZWh6AxzIv7MuDJ0hDk0VOsGTq/pE
WK6zuNNiGkESL7NR5SCC8LPeE9qvS+NlnghiZq1AvdbFRTuX5RRTmgfRntl+QL9XHAYk+mR9h+Io
w1D9JgwaJuGwPLVcSUCfawhrTjTXy5CENiTzMWkCcRH4EIKKB0btjlFJWL8ecacn5WlUi4+Qh4Yu
ySTrrmSJxXicYWeWdcVGCVWtetTs4nd28nnBNMTy0PVJiIQPrsH3ZxZGdkY08BgdL6GHYvJYQyVq
11Zi8SprvcOgdpj6ztp8uCzLrpyTYmp7tm2pd/r4x2s5TPW4tgwqBGLQGiAAeUeHX55uWq1z6EPh
aDrGaTS6uEWmr06naQF9YCmHonmvoeCfZ79jq+d9BDArFLM5By5yaBDChw165GTQahPwupjdsYWa
8pgMS9dKxXgZhrFxC2tfL6yDmlJQU+03Fht4fQ4KMV79+OGfnRiQYCSjQHsJeDzwm+cnBuBNPUJR
oj0OPRTY9y0Z+bCjpvCLahuQIeEjAN/C4Hc8+znBgenAe6B7CkEPE1QSD7vy6KnJ3FR53jbmGHe2
LOd4aCwFFbeVde5/p2cAAuUTszKIh+ADIGyCYQ+h8elUbZpxkVHs92URzEPSfN5ClHNybKI+MG+6
2tBlNzvA/dsfP+Wvpoam2UhgCvsJJA5+PJ064LQicu7bPQ+gwgVatJkSXDaYn1sNcGkTFHPardps
CLrfOVXPzQndB/AxUHhyfOiaxs+7U4JwhnYwUjf7PmsRFGKdAU//HI5yPsFJ+vGDIoafhUQEOQw+
eyrhCqfwYTp02ItHFu1141MLYuimt8FsV1nQz/eOLPO4JVDlYSvwa4BEhTRL3MmCr4pqpMemilK2
Spt2PieR66CUT+VubuYKNGnKldFWHKedxqBb1lPcOQ8Fvs6N+4oaAnV+Pm3bMOBXk+Q69l2NVmRw
Z56l+SsQrqeGqkqmrQygAcfrku7DYPEuuBurqo/7rh3upUu7j83Qj2somVe7nCzsDI7DRzM0wYZB
Q9op8o2IGxZ2scQp2laLAJ0Wt1gcQ5uY2wioFrwGtUycayvr2GSWKt/YaB3mjTnpvG1B5g+XXBV1
VcKm4DqGpPqGcNRd5REu1Tyacm2BOu15bbMN1FHeTE25XI4T9iu+2C4ZoX9k42TPt1lv85tmcPeR
W0CynWjZxnIqF6h6BUtiuCs3EqhJDK0fo9zANkAFNqcgUQrYCQTScq6aBm0dKUCoYmHzNkWTWWHu
S6G6pu5uunLAm3Rm0RrkRvs6a3uxWsIUJEIm0Ecx4TkHMtPNqxmKuKeUlRc94dEldN8NynGHLgVw
uqvRhuP9WDAfi4LJei8j4LHlzKAjCXqaqIpgJQdSPIc9CAgckO0A/VofWAotDzFIMu0JtjPb+8Yt
MctTt2HQFrAZePOqMDXZ25z7FUSLSUXQ1hIDdF+gLgjl6hUPJAmOMVRJTorCDK9TUebvi7Gu0gTC
Q3FeQmPhKyRSch5k+QjCIFqUzUe5aocyOG45kDqvxSyhTYKiTrXQM7QZ2zZfBf+HvXNpslPHtvUv
4oYE4tUF1iPXI5+2M+0O4bTTQkKAJEAgfv0Zy7vinF0+dasat3s7dsSOnZkrkZDmHOMb06qbhsK2
hCUQFr380a7xOaSjGpMqSwnsTZTeRsbdi+EBNtf9ytZ4Pg21/xED1SnXZKSFkn68C3q+nh34pje3
BAIdpe3ksQkCtCKTSKfjQOyXkBP1M/IxvdPZuBwkTK2iSZS7h40rCr3IPUnhhc7EXGe/ThyLGvef
PdtEteVYIce2dK9CEZZdrNu9nFMwWeHoSrv47crqoatwJrsdDWGxFjpuXlJLLzKMVenT4Wdi4Gwv
mt9R7bsXGjevnrZj0WZy2qc2gsNHV/KViuzg4i6CYTrri+czKZmYH+rBLYdw2NAnqVYeV766nQjb
tqTw4LDrWLbsHQW2hAZvu1+mND+EodTHsNPDYx/58SXZ6u4epBB/FDX3F8kjs7Nmnc+BToK5HFMX
R+W22NkUE7LyttQhNJhdnHa1LVIPaACNWrN+RFqEcTnMbV4IuqorbSbZnrNmUeqtaWsVfBXOdzW+
SbbEqvB5KpurznUvf9Ja0l8GKxd+2frIPve+j5NqgdY13WcyTJLXPLWi/mI1rvOuEBs8iZNLSNj+
gujr5jII/Zi8gNElP22mIIo3EprZo2MZXw+hyEZSRXykav9XYdYHydyrAgaFY3drw/CpRi+j3bqQ
logSQBkTcI+cFXsfuLlBjdmgqhvneVX7XA5hcwfNpM7KwXf4Di4KIHQFXrRXOMosLd2q5+zCe7IB
1QJWBY/U4xH05dCug72sVDF3n+IkZmwHK1ChbKYW58qXuWnXtgAWkRKAXHO+lZHq+LhjOEeTckiH
hV1ireL2avLBbMDHDG7YMFi2+mPzeD+unW7Z99CicDxpP26f+xxbjJeSWpTHScJxK6VG1PHbaiie
zZjh7CjHQE2nLRz0TZ2oE4ITV2/ouwHgrH5TW72P6JQ6+IKGt6e5SfT2OPVrlnzqkmy4URT5ks8l
diecPrNk8D6wsHWY4ZVmW//Rb6rpKgPGejiHo7DNHcmd5rLsIK0tyX4jWKFml/Yit3Yv0qS/JtMS
Rvt+NNFzhGZIioshvQfiB9bZyO5K1ahafo7nDsJuaZbV4ezCKU/KzEcLweLOven3DIBqfxBkAA1R
NC6LCOwdItfKmbbVSbE12xj2Feyg9GfeyayBq059KnmxuskHu1SOLj3E3Kj9IBqeyoo51s6HOImW
rAgiuGKXGFYHP+VrytiXfM0W+9H1C5YlAMbhxgp1l8RtueCP9YD2U2Zmx4dJyEvY9+38bVqWXuDw
G4jKbtdTPbAP1pFJR5CUwPFFlURXxH+h+rD6aUNtut3hkGTjM69xYJZ9j7L9ODSai896Csfk3o1Q
vpKygZ1Vg+X2PY6seu5E/WxCSjyMWSBWLC0WNFWsL5RvjPwlULbYvmhU70xQdjXE36kaRh+iSvT9
OstPgcmb15RLugtEvRYKypoD9NSaO25VPZazqdn9FMXrt7gf68/Uu/yk4ceW4Hh0lSmafEFZ/mpG
Lu7w6/X7BepUX+TRkhSDas8JdBS1NzPxAH26YXrM5/W7cVNTKMvEoc5kdg2mDvQH89hnoR7vkrUO
XqCF9octBA8EQceWCUsH/MiVPGmcKxV8xvRBpC4qc5EnFZ2buGqMoYUFYxwXdZ7OO7O5Yd8GcX7y
YTDvdM63qExWHCzZsLbV5siknuOMqyoLAB8VAVrRtTK5VKcGBn5UzLEB6x5z1d7l4HTvws3VR9G1
9BjdMBvZLfX+hthQ34m0SHI+lnmfmIJ0LD6D6/InJmNzDrsF7u7E1Pk3QhNPeNaNHhKo0j2gmfAG
zUSyhn16o2R+QzNTn5mnAT4h8P3Bg00W464f5QfbOvtseNwXI03natgQTqDr0DwPEt9upDz9HAOi
yMrfZIwlfR8VHpTFg7zZ2nEfxRwXHjCY3E7Ulb8RmG3RttuJaVhx57mo8WWUCkd2dlror7wOsov0
LAJHdINVgHKqctSBIUVOpNjDR5pcgd7Kmr8zKim46uzr38GUDIcvus54lCgB/4dC0X0GkfUvAmVD
eWAKqWb9F4HCuQjfIz7U5xbi6l24wksuXQ4QNNIZzYssDv2xnbgPqj9Bk2Gyw+PfGJPJDBR3fpK2
n/6GlkAbzz6LVK6nxo7D8yTq6K65NfYV8+t4Rwzs6eI3M7K1Dj6qgDu+J4nWyc67ZarBCbT1z2n2
+ZeYwjEtk1lPpJgDj6+DwJP3BSxg0xcmawa4q3I64htn/KZDClWNE5uBLKUT3c925qcO0UAovxHu
LSd9Dm1aWDGXbNbzxQtrv7lMtC9gxeu6yM28vUYRT3ChgKHYp8OaR/fZFIDipKQzS6nsIK9xi9f+
lGV+/Dyh4X/Cga4a/A9KPti1VsdpXnS1rkT5/bi4Rey4NJEsAuXgE3mSzPu88+uVRwkfjzJvlgUg
jwdqmK9tHBS1l+oceh7saLOt3+HMp7vVCvriZvB1Ltr6EmQt3492jQ+2BqI91p341PbqO4XZe8Qv
GLtyQIv1ikdrbhScHgGaCwpzfsuTfRAiJ8KbsT8b9E2HKJl5ZaI0MoDvVOPuQYLMj0aQ5XMi0gVS
sayXz2vUT6dMmvbSwhO66r67BsZPPxYz1ddEmewhdM20J6uPj2yoExCxS2oPXvAT8kgSGlPLwjJv
pb2AbcQWG8MRPRWAt6NOOvsQD1vwHZBmvpYq2LYfeFnDriJR0n9VwuvvMeuXA5uzn2GPAhO/zpzN
u2CL2IxyZUFzJXJ5ZALtWGezwFRU8A+TyeQULKCzMAuJHuSotoN31KK/6sdrCMAGnpF+n6d2yfZr
FrdVEDsKCkaHFYCf5oieXO+AVX7Ea9BUdOzOPJ353ix1/kTqkHwCw12fCKrYMrT5cj8tnJVbBjao
ThBvEE6mELfr8T6QDqdOAG8e3GxYpOxGvhGnDx0b4x3tBKlUNpkyYOZCYQmj+hlNadZlLKcBGnvW
Juo0LDXeEdPTr2yRZA/EltypnpFyEkqULhuPdZ1EqMaczqN9FKOi2vCB9pmAUbGR9oeN0gbeSZCD
/Q06FDqTP/ZJrSpkmtCOBi3fdTkHWwteffnhF/ZZM9ue2jHhp1gOHH7J9pyoKP2FHmt4ge6v7yU6
jxE8vW/73ZIFy3PNUCADH531QziSPr36Dm9XEYQ8OzfdSoQoUpvFM2CMKY4KsN7JI5Cr4FOM9io7
ZK4W8ij7VMK/yqb6G2ofWsFi2njhk+6ZRCR889aMh0HoZCoy3qIpo7T9kq0qquBL26oFcvlM2niB
NparOzGEX+fF6eelWVFHmdo99tosJ/i+HGd2Ss914sE5oU54qUnmSjl0mKm1ApmDA5i9msRm5Rip
4EHI8IucaHhMGg8RkKgmqfpcXWcMX9hndkrPBgxfNTnd/cBRNha8CdbXYdauLdmSqrutx3ntJ1RB
ZZ8kwU5lbr0He+oveLeRknEsv6wgP0/IqryjNZZPLdqQcg0MQD4G9CTCDXVce4B7nHAUZdgnDQQI
0951cNN2gObFi8y1u2co//XRER+WJEu7b8wE+k2DRrxnBPwLsgnmqIQJvkM4xSG+qX6PHZ22xywM
tj0k6xs5G9X0l13YVG5pqnbIxfGdgo61G3MrEoBBNipw5IDb1Bon444NvcNmbLpybIfXZrLtY9gq
+5zAsSybCEm+JvCkL/qgveYCtRnpl/GotfspWGun0pkxGQ5jL+DVpa3+tqVAuOHTokHtcW9j/62z
2aEa/h7j23al8IIWktBHOg7DCWQavC0TIjHBTHYFhcjuIStGT6MLZV9sXRoeHajjrufMAFlVaYmu
pomKVdLoMIlgAUCEAvClkVn/MEdUfId/jBdQgItuIGigsq/Rri6r5hWEuvoFKSNyPyQuDMsVNeGl
Z+G0t0I7UlLaJyddk3Q3bvly4Cy4c0TTgquA7LkeARqNE+D7Ai369AH4Nr51k64CwToc1MA2QG8y
+Ta2JPy+QYsZi3TGOYZ6Hw8sG9O9Rcm6wwP4AB72qjkwohYY4DPcR72jSyoKX3fqSBdDS2ra8bAY
K+84s6ZEAGn1hR2pvwQIqlDU0XH8SkIzPa0uBaQL/RkfIT2jpY0/B9av35FA6fdQgDu2WyMLVjlI
9deOL/4REY7YFUHQxWuRj9sWV5Ab58JPrfqmNrWMX73HW47qKHd72rf4xXo7sB95x9cPXJauFFjY
y+gCWUVDTjLw8569zEzAv0a2dLioIIVlmIaz02WU8aUSg2vFGZJRzS91ktXV2EI5eicL1+kxwmEH
BLVJ4tcwxg2m2sguDUXzkgd9XkiaTOYyY2PP0+uaULeYpEAUCHSwKCeaTbqLAFWMzbqiNFwXQIMN
fZUuzAui2avFTQsYo+0+oJWg5NA8cOyxnahZh7oKs6EddJlE+Gwn97uHsQ2Ugfu+NeglGzcpdoAC
M8GE3tYcV0OKMulsgMGM+xBWcH81bWYBH/oa/8WPyGoEqBvjDVy8Jql1qrADye838KVb1RvH3Cee
T+yqpqBPrnqxJPk291HYXrdl8fWuTlSWVqkgU3/oVRbgDdxMhq/yRkFEbIRp8wt4wzh+9mG0wpnq
CXIfpcAHQ48gdNSwg/7dPuPgrtcfQZO3E6IldWzqz7ZNxmhPYQSM+2zhWfcBJHHantONKIh6esvQ
YrYJYqeHbe5sc842vskzZ5tLH6MA2RtEExsgdNAGwgZ/MWo8WijCM4PDcO1Iyu8yL2Z5RMowvVdx
hD5+kwBWvm1DF0HSrDc0j7OPxrQB4j2mMN5lEK4PYTSi8W9BSoVno+na4mxVTdCBdxgHyBPa8BDt
b15H3eMCrpvsB5CxUEFa1NJ3ZlYIF2cBh/RN8iVlxxknDbwNV/P1FQmLPmMldf047GAT1OyAIFs4
HVCaQixAdApEvhcZGga4QlPOCxb77kQgLyANneasvS79ClwI0RqNJsihQr/TtDd0vyG3GcgCGvPk
f200s9tw4xGz5FeKbOEgy3UesZ8obW6W2TDgwUeBxZ917hL3HBMVoi+dkg3OXlKzUVxUQ4w8dzTC
z+5TlLZvOIxl+IhaSCLxZal5CgdFv4PxSGKDKM+iLHr4yK7gpdEa483RcEiAJjpJEr+7pUVvwq6N
wVtEeZD8MmNA3aelzSMsnXIZoh9FijQLNkvsWZyAbacDiqcurQFr6Zp3yCChxPw00ppDHl59pgsE
HuQpHJuU7W0NoKGkdtqip5lvw7A3tQ77PcpkL3dsDfu4CHiy9Y9SSvyezTi0EBa3UDb9SQlO32qZ
gp4sRuTOQJyjT0QgDlvjiCtwyS8bSt1gdzO+2LXfRoa0oGFb+NSwMWiKRVgYpHUHBHMEpL1vW6RH
94Zs+K0hduRnaoE5F0y5m3LWcixmkoW039UTKoK9iBKQPWUnQVAsI22bcjEIIRY4+FZz6h3DV7HU
pRlqPnhup3HJtuwU13Pf3KHicW7b/eWKst/LaqPV0pdQzTlCaC5NzF1tY2JK3wZuuwSjSsCxd3py
ew9YLdzlm1v6+2U0o6rkOgdnbK4gv58tG+6QVEjtM5O01d/zkQZB5dOkPUDIlvqEVjP0Z3hwc7oH
H4uYkQrnjjw37QDWDQdhvFVIYzp5b7YkRjKA0bG/rqzPq3jsdL3fUOyjhu3zJL+gMTKiyEi7djsN
/Rjs3xQKiLsst68u7/q6IGmCXQuZZsrLdt2G8QeTLVMVZc68+zl2j7zDEh19SO34E+NdWIuidMBy
z9wieoPpFuFrqjq8b4PWaKbCjeufEZb6OzSiNjpO+Tr4fbLm2VCFYqijyuNgqHe3NwxHdIam/qjA
r23lJJV//+vlnCzFHs2IzQ1CV1vatAUSrct27B3FEIAmCSEMdjPSLqdQdvGCKHXXJ/vJQkmEKaT7
cNfKUZ6p4/1cIO8PgLkhfPWnxIeWP0SkBl4vg14hh7cCf4aWijgY+spJgLhGggtxiFImQyp2Ehs3
3adT3s4lHwJ5dshH8ruUUP0rHcmC7OgQ0w3Kc1gnEg+OQdkxoNZT4IF9170xO+OdF6GBi9faroVw
ygcFa67cIvxyj2HosAQ6Zao9AObhhyW0Ia9G5aYMaQLAcOoQT+ngT+jYYQ8XIU5c+UtC22lPuAaS
9hq7TA6+igm26R72L5T1INZJDxg691+M7/0l9C1McRgRFudnHlGcXmvbo+6WdjG8bPM06U7xJonZ
T0wEfikmPYT1F5E2sTnkQZwFiBfNqLRxTnf18qAYNLGHfBXNsM9kjh0RTpOIDqsCi1k18TrPY6nG
NsDvoLugRcBCDEqdxi4L0mohmTxuYS7iI20wReIO7Ub+mTGkjEGowdyrOPIweF/lYJuq20bzTpxA
2w1SncZ7CknszZqsXpDvkios/7oj/rJK165RcjcISV9ikQz8iocUD08D8zUkC5ip0xdEWqbk/q8T
MzVhSz87Swa5XykBOerRWSAXHrDINYdgnLFwv6neIzJ1CHNAPuqbY7itm7wLsZR3QMqYLP0cTePP
xAImrBxuPJw+ibLJAUnO+XPLEHyuSK/Gr5qmxO2cz7Z+LtNBL+FUNuucoFLGIhPUbNzI4NinE7YF
9TVqYqTDB/24MNgXUD6nNQDRLtb8IYDyWRdi4HP2TcWII1zZ2iY/IDMYfxlB1bMKbBzKDFREsXvm
qHy3xzp0kfuEPKPB67sODhxZkLiL6jnZni3GpLlPCdCiGTIIdtItLGwb9gP5D0/oXhBckucIcT7z
gftEtbhQiOiEKqBfb8E9IH6qD4tUhBxjNt4E4WAOWZxXaKHrdUGIm5vkR91ZjuEdjDfDJbMI8TS3
Y4puVUAQnGkQY0E0lFQ0h6GwnHszeI1AZzYsHup81Lld4nDTfwObGC9VvSQ3iAfmQA6LQOTgUAoK
2Rz1sE2b3r2MVjn9hGYCrCP82Di7pGpeWCll2HVHXWN6SGs9ldiic2ZvGvYKl+PYdyaj99CfOrND
pzdFJw7TFGK7lbA9/lEjxWSOUHUB8WfHUbQ9ri5QGemEt7jrtntOWveTCo8TIEhoE2AAAopK/c0i
f8+gBSwAjbkM9PqCxBrSRYLPAAz6rMeiEZnHwx2kC62PQRBwWyqMAJhfNoKa5kgUup6j29LgC4ym
8bgsxOuSTbKXl9rFzg8lT5DMB7oT8I8UqRjzHT1r0L/xNCTvaRBK84N4mqMPBLqbgLlcTLOiBoBn
2ZC2mLqQv+duXJq3BUmc+nvsa+yNGvJm/gsGy2qOfmpqd4c0saiiLWiRpF4aWBHnqG+j9jpyFPK7
2iUjefHQs3TBbw/2GI0imC5I3Zj+vgaLofdbN4XtawyfHwd9q1w8FLRpklHto4yFDPYhiq6fTSOS
W+i4HrKk7L2BpajkiI5qpA3Hc+0eIwPkCf7kljskkDDOAMG/qJXbkwbt6M+DmJLxvetn6wFW8UWA
2YELNZ8t8ozD0YKxA6VrWrFdNjuF4b2GUt4XQaqc98WwoD2rEUgaJv82xMoIqCN9vFw7M/Xs2VFc
jsfOUpzNBh16e5X5kmwnh4A/eCBNpixdy6D1o7gTYz3kj7JOWXqfbVMdwmpBxZJAFNH09tZPUeDP
6BnmeUcoNJHXNA5EvkPesJvHnZIDGcNyXmILrVBhmo+p5gnSi4VyOiRc7TowFYF+iAI30fwaDJHA
0AsBSt/Ouw0/VvT/AXb7gwK8te9xiNqfYXQlUsvsD5YsRk1tE2fXgxu6JHqZmM/H114y3X5fmxim
XY5EKXoGhRV6y1WO6+c3XPL/Ay//cjDv/5CiSEFjLf6bqrqN6fmnYVb/l6Hut0k6f33pPyhTSgGM
ghSNCeicf0zL+W/KNP0/EPMAY6EcA1KaAI76J8r09nVhRkJU6lj3f1CmmLGT5xmgbJoDQcXfyf8b
ZYopz5jBCVg1j0FQ/IHdobFA0zTr6OqWG/8WofnOUmSMAWGQ3Qhq8hovXeORxtX069+e17+g0P6g
pAC4JnEc4WemmNuC2Xl/oGERdNCUtQvCH7gIz6tEKDtC/O6uWW7DMv79z6J/IG8kZTQDDpaDp0VO
KGZ/gH6J6laYO5O6AgfKnppoRqwZEypChZymoNBveh+0cD9S+4BmLIeQROQPwt3MS1czZHHjeW7u
xxzRIEwYUPH7v/98/+tZYGogRRlJY4qY8O9Rz3/nt6DZAw0ARXEVnV33wSrrR77K7qFuFf1PtNgf
0CceRY7HwCKCvQXEmNyw37+xYg6VhFGbYRdJQgT+DVmeMrRnLyJvouPWN+oJlv6yZxLOCIzt/BvU
h9tcyf9+V/7F2v/B5oHwpCTF7HdU8+z2Sf7g1WicKBRRbXrRQIAQFcrN3YDG+uZ3knOsQ3bgKvT7
f/9D/0BMbzwzstAJ8mV42RD7+gN7bMRIolSt6yWEXXZ1c4qow7B27otDsh39Zzav/wFBjP8lQo3M
WoYIHKJbf+5xlLIYEpEAoW7E3NwFzJu4nFppXhYMWvhqIGr0Z0jfPDwSaKm/erlsNzlL9LjqIw39
YXb3bZKJD7dtULFBSgBbGZPpJpc1Pd8xhUxFAZaqSFMbfG0HObzDdkp9NdhVvEOJS9di0OP67qV1
72uGPFvakKSrwAoZiVTDgPuLk+7zaqfkkwnAE5VMke2UADRUZdpRdpCd0gJFTDaXc5cH4V5RJy5j
71Aor9F0GWdOH0nWDZ+X1q+k4ige7JGk2Lo06hAwzmFh/FQ9slPFhFvy079f1t9jp/6GDt9w4SiO
ohATwdLwxpv+84a2MWi/hc/2ssSd/BSJnhQsczzA2Bi1toc00PkzWsL5c+eVQxvWS0ShOTyDSjdw
xY9bjfTQOq/BDv0yYklu4i8BscnTv/+c0f/aDDduPcOB/psM/V88fTogpxQ5yOgYXQHxF3pSLwtG
qP3aOIV5NrHX7MvQW2RbzDaoU0hMfU84aKyCT9oK2BWY8uVZ8ylYkC4vBowb+5KlAdwDFS0KI/30
8AUIQPdEJr68N3rlhw2EWP/ACCYuIYKMXLEIZPrNNTw5wlPv35nMttu/KBJ94UMHi1N143842v6q
Uf5pfTIGQJVh9CLQupz8WcPQbGaNzdEKGevahMLk2Piovm42AHMBXYz6Arq6vMuNtbsJwfQZ44ks
06XFOJDvCTL62LihDcoNwX9ICUrqgx965YAuKvuOIS7mAzm45JQHHrio5fx1SUO1QxDwfliz+RnG
doJoU70gJC6xUQvO6ngDhbmgNUVsZ33gwTx9hX467ahS9WOg1fyQwvcH5yk0/4UYlTlzTZcrTGbU
qhN8j08JphjuJ03N52UT8G5o0jzFvF6OkJg1QEhWh1VGmP28pAmGcA3hJ4vL8CHqeCcKDC8135Jg
C45c1Pqt9vV8RX/AzlZm/DwSL/b1lsH+jIXHvnZjIRs4HWRUrKi56x69gvOIqZLJG1Jpnd4TEjZv
0QopIkLAbZ/qafqS+rr9Na0xwI1GRPCYgEbsobdEz8ja6wMxUJXLeQLGU0qztsct7pd7GG4J5u14
q17n2SKUDle4/paGk/yY1mnqdgOGb50V8KiS182QHUIOibbEjCmPmVyk2V7TOujyXdbWH/BL0zc+
3cAizLrAOKIFM57Uzlq3XTV1IFM1bUC0IU94cXgdwBw3wGRAm/5AMC+4QydhvuKl6g8sIMOPBvDi
RaQbP0wS2bCyhlbPi2EK60MGF+QRLuL6Cc9pAosQi0DtAhylZ9TEEJaFAh1c2UnNH4OfgzeksPpn
hvZMgi1E0B9tx2huMib51IBA3LVbFD2soVFgHCnrqjmX9VdIxaAgLdpVVWxDQu6mEFpggfTrckp4
ID/aBVMcQN+IAKn5DhOb4Ms0yZmGvc8x/7PPvmOkRP9UEyYqjP8kH6aJ5QPilxj6I4GAQphzuJL9
OF0St9YPyxxGd1mcjs/IDPbvKZheOPGAz9CC52wBYOf6Li1FfBtnliPruTOYqBHuTbwkGhowrngM
kwrHtVw3H8/w0MMsAhq1YBLW1APgrSdIsAVvU703nEEuaMEW9CVYCbY9kmGNHyFos1Ig63mW0bCk
VeTC+VW4frsHEBYVcehFhTGoTTEhWFrkjrF7ZB+jTxDh5avFSKBKwn1+UhKXQCHSfL2r0ynbrY05
iDEeyswigkmzMIZ4Pi8rSDXdnjee18sdq+X6EERZUMD6umZe8RdWa33VCv8kFBktEpYeHyvEBLNh
09neNVoVbTTFFUTVKu8R/S06yKd75DdpxeckwJAPbLqcwPttIOIencve5ATJMJplWHSWpMUECeyK
KT3tIZkx8kQij1KuGEBWjlP8HguE/sJA0Xto2VsJl+kZJgmmgS23eWssOW0ifcFr9Mg5CEmxvjVi
7b+NNUophLqTitv4u41xh5s2AnIq2BHcy1I6ib25bcuP30Yc5djANse/6wTn3xy3DUsWAyOJRlZ/
xcuY7/MxnfZKOVkOOpOI7uaN2cPiw+vq0sF9sqNDVOUIRiiJUFWpEWOp1mpwNEEsnMyJh3m6zF1F
GyQXd8a0Kqh6N5kraSKC0LaJxa4bTAhkD+oDlF8fy7IVDFNlAnTCzxvag8cI1y0C6zMJmkOs4QAV
M/Q6sgt7oAfNEMovEF7giGPUD2DXIdEPGIMHc1fwt97NukHOhk5v0oscI2kDwh5Xj0ML+IZhYM5s
f9w0SKKog6URpKu+SFxyYCLXpSmQsICc2A4mYLgDdHQ3bAtSyAkoT3CSzJ44TZZSkLapMQZtkYfA
qfzVIltTzrC7bhJ4P+xdvbTPzcjY3ndJfWXBAi6lW4MJEiXUgeUG/Bl5ybqsftcYnBiA8USGZJKy
8Ri4h8OmgBFhxFljtOIXTPCaHrT3DtF9a0Jo8D6OfSmajLywZIUzly99thMNxqhIJ1sCccuqMxvS
9l1TSFKYX+dyW4zrPF0GPUfvAYLatBoag8Oigz2Hk/+/2Duz5ciNs9u+il8AikQCieEWNbGqSBbn
6QbBJrsxzzOe/l+g1FI3ZbeOb86VwxEKyzRZJKqA/Ia911amDv+psaFnTYX+WrXTsBmhBLwAmSse
dNdtNr2c8uu5mh3ltXHXR3iVJ8BEoWyDcl0WDJtWnTOAYBldaeirmGnmOswSP1k1VIfgwxgYM2ee
oDE61bICLmPl8SxaFPX2ZK2FGtqV3QR5zbLLco+sbc37Pkjzr1iApjcWZwhYfRakaCo421dTI9WG
RWBwG1YyRsbB1Tqo0RCv7jQ0myoZnd7LZpNtJ0gWAW9S2Nkt6mtUF6M7ONcDPLqBM2LU+60pMuiS
7RjnR0cP2YqpVJPo42j4aOIKxNPXmQoEsyrfcFtOMRP+qzMh8A9mPyo8q8qNCP5b0ob7rs+Ma0fM
1lU5u/F1w/LaXdTr7eTZDXK9PcWQVXs1G79Hp6z6F1fG8nk2EyTwizDS36i0LG7dqQpOPCMNa9vo
TFKRfCFrWgVIq54WaWWwsfw25ynIeoqeswtFs56xgA1XDUKPO8W+i9pBz+sb4JUD9CNRyman8qi5
VsjbjlgpdX0v2Gul3kdB+r/Rzj+Mdpij0Rr+2a7+bbTzQ3zYX/Og37/p+1CHfB8D4yQEE4vZpWVS
6n8f6gjayu9THP03m0kN/7F0ZUu8CX9NcRS0cjxbrou7ln/wXd+J0H+0z79CkhMGRY/zQ42tC4Xp
mLZWsaumvf9cYzOc1Cyt7vyDNVeAR7rSzzfY69orX9NqN0SIHzjDrjV7qBui0AYMW4H/0DSBFZw7
c5zNiL1ZZ65K9i71ti4myu+UwSSfR6lN3Aqp/pbqrsbejj1Pepb1kSVReaAPNrlnDDzwWpF7gQx5
LgT9WKBFD8yIdSFLPNSwer9w9USxElZvb2XjxJTiNfwRcOGUiInrbjKm5V/bOZ/XLBepD9lOnngI
gBoXnQOFs/ZHhOVphwZhMxsyfVSoI4yNHrHLPlpObEJOlz0gKozA/WbR4TONrboMhngvrORr7uet
vKp1VZwnIhkGSiihWtxMyCvRYuCs2srQDs75jTvby+dIZp7ZjBJyZuJ2OWu21DW9yu6LGR5HyuA3
5da9B0hUN9s4KnnszeY8TStYX/W7I0ZOXvpL5xnrrr0z2irAxzNYPIXUpPm3rYwX0Po4ULVtS2PQ
DdzdXXSMyk4Mb0bOpGhNd838PGkBGz7qplUAdPExHOhJpz3DaGpYdTa+CZiKR1kI3slnjbFO24Gx
mwfVAJ4M31SGZxT3A+1wV+GVwstQwY1hS9C077qhaeZFoPowv9Dwq8TVVRKrgVaZHR7FGGcfNhL0
NR4w2pdourNl5W4Y0KCjDC+mIb6FRYuazgk2duI/WU5yztb3bJFbntVmtXGwUhiwHO8+yQ6RfmDs
Qo8WO4WxlaLYC85FWm8OYyy5iKYRIhZ+R+HjFhdF371E2DTX4YziznYwTuWlMFdI2Pf1CDey7nrw
wzDiPiSK6NOQv7XyzkQU/YAE6uIvqSLSsHKPFG5kJ9urg7JQiZbK2H3oFnW/55hGNPTlk3aRFgKw
6KDfJ5zGG+B6a/B8aLZwWFAeAOvB7t0eGr99+1AzIuxFtIWyf8N4C/xGpcVI677rGm06wH2CfmyN
7a/alHFMzzYF7i41xEDlAYtEDt0LNK7LoOgKJIUGHjgM+C0mWeTUaB9xCvrXSTZLZ616v/OGeMjW
U+K0l0FtRNdm3zwg80wv3Sa2Vmad5iuXfZmXW62NQjN96O1Y8z50kSH6xY1hUXIbc2gy+5yGR7Rc
7ul3lWSTjhCCDPOlBKxoBFCdkWy3j+OovdeLbJJSZLPEQqxYzPwhnWRYlINwlF/h//iHKRul11rm
hlucs1Spao2ELDlXbuKfRl9m5BJU9WLqFNupQGYxV+9R4KwrRzACG58GiGF4JAwMQXP6mtiBtZ4T
Q3o44JLVnHGHlfhzILqBu7MSqEdJONFVjqpd/am9VIr1M5S5cBdAp8PZ3jzbqq/OHdxDO6v0nUu/
asRD6Oo2jGHXeJapb3qxTS9ds70rltosZXFXwT25LAqkf15r5/F60Wm2jdPyb6G4tVGZX2E28Po+
w3H6k2gzAYq4cVH5uXX2LpuKRrTMks2kwuHQjrO1wbSrrjT212dYjO5nC4MSvQWWwK6MVyoBzSeb
YFtUwVmmrD2HgX5Ce6jt8gSVi0y1h8HSBC303H8rSijC2FVYmOaln26TQlcgUgAX28geqiE861hi
3Ux2Mu+wzUiv9E0uir5UhGy/+W8a47BFF2og2XtwM46MkFMHj03fe6OmvQY8TVZBjOSkdO3sbFjk
olOcG9vRwHuL4SNcIb4LvKYX32Qc8ZnRAptCnV7QAw/OlbCtaovP7GS5FUP33HdwEHUL1DUS0Sc9
6ZD0ukd1dCrz9nKWZv5klFnDTeFnm5h1weuUmHAIW7WNc3QoTcEW+kNo2idhuDOx48EKGpHkJpD+
LHNkm7xITrsgcrelprG8r3Ju59RGFFeMq4VPzK7Ra2KFHoaJD1peK94sARqrzge0YXUzMj7dvM95
7k1TCAMnK2hLfhajFj5FYmEWLaMmxF6y7S8tofqzgFr8MotmLFCZO2B5A5mhdd1402f2RYrQ4Sbt
CExm4tAd5lg+8VN9mEz5ZbzYJHk2eE3n9keeO/MrqgifNjF5zhzr2WFSsG/UbHlhPnWnDoHWTrr1
s4gHsUG9Ha9A9ZUXopmaS4ZjBpVo4zhfW9jIxI/EOQCpGUnYgFX9XPdZ9mqEtIh1lZhhv5pVIve5
HWaHgTcS6WWNpF5H5HL8QfDKbdFs6tbpLvHiotZvDWbEi+q1HupyP2CgOyCygXKkV9puqlqckaxT
boBf41TFAbZhLa08x6UdHqsA0/YPith5EnWMYqiPKk8DjMaogCMODuhYfpHFmF4jOL5XWVoz4vJt
eLTaFJ5Aw7tbkx4lOswoFb4iOrGOsvW10atHBt8eNoTx24eSFqWm2Lo8Z82wSoAUhCUceolwQo/2
oAJiKMPYwqUFKbdgERsAMvMzsWHP0PBkq1PVeCkVF2qkUnejc73RyxFI57CDjzR/Q+l1i3VXBNdk
Q2Q6Znx3Co4iCjX0+7ldLiTvIi7XTS6UguEcD93Ozc1w2JVaN/W7rLQkA/2iTucb1CKwN/GLjMWK
9iqabBreGMyZSKIE4IqkFX1re5BOVC2O+agzCeDBEXOj3+VUqjHSpUhpm6k0mu7Sxe5nembS17DZ
wCgRogHmE20d6CvDfNKgLIZrJJmI3ak96/K61mIGq3Jg8LbvDDPojq41TT7cK+rMeW+BKNjwucrK
znPyALruZMz4mSACW+dVjJqL085JN6OZNN0N+qgE42FGG8jUJnXPOUCj4cIp44z5PDY0r2kmX7Di
j4sZP4+YH60avnCZu8VbWzhArtpkQgE6oYVKus64z+ZO69BZfGiCxrz312DRm007RP7zZDWUbwpD
OSexhYhgHi5A6QXHrpvzIyO8Wh0QxVSI8AvNsT29U9Nj0sSOxKHCCJoFfVwc2yzQU8C2FebQLh/1
8NztZe3SClMjgrcUszgPUM2LvTJrLbynp8vmF43ggiukWc5FKzQzp4SJAW8VXWQlNwA4rHKdOUCt
eIrAWt0OXdGe5kgExzZ0uxOPXIb96C38K/axXQbSJrWnC3Sq2jeyDgr1YjZ9h/HGMYevSNTm18QM
mi0g4s58/F/H+ANo6qcctR9BUw5pL5ZiSfmfm8Z/A5v687v+Al8qW6fXM01X6kgCfmgaxW+sRlgQ
6t+7we89JAmA7EcNvo1TRTeIj/uzh1wgVayyl9EGUgChxH/HvdT/BhGRMHgQ3LkSgQHag09agEIr
fHI+8mCfjbnxXOZj8CDHWpwVIi63OUMjb5iLmQgT9Mqe5GN5GianuR5ZCa7qmrSJa603XluRdGdQ
tB+qFt+P52PdSXc2vM+rOciCk3TDngFeTq7FxsDigE7RJYZkLXPctasO/Q83sJbwoE9861tiS3VN
x+gexjELoC8a5Z2KjOBLkCUYMuJmbq+SThfvcRHanVcOTNC2jllZ6brqK/Z6YVMmybpT7ZQf6gFS
87bktHtOrbh40ioLe1NfVgUjzo/wqdawp+ig1aRT0R/r7/3kY6jKp7HAWO/j+d0nRpFdDxRpq0pq
7XuzBGM1QPgYnLdhfgp1Vlxeavm4DoahuZXKau5dzYn3GAZMkOqA4tbJRCZXGgY6e64ZODUEEsPG
KggND4F3FjEJ0/WpwUSd1g0taJa1HhbRzNzKnAkwl9F/b3wsM/tRi4ZvItQb+oZkSq8Tpy8M8BEz
6sVU2lO+AaGf3vYkgU0Y+/0RrIOk0GandUSbKB+gRnTiGDkjECopM4WOsAndgxZU4DjsMLLvAD6X
7whT9Wu0IvGtb8pR7rq24yPQwIzaFERSPExMhfs1dlVm1ppjJGhptUgHp8e0+sq2YJ6sdR/hpRdP
XYryeCrOsN6EewfHwCUKmfFOpkGAy9pG6NzpPjrzBRjgZnRNG/bfMTa4yFFnWs2Ji2Eknp8L/nZi
fILYeUpxKL3lMZ5fGNCK8n2eNXdtWXkdsEsf5heC5hr+h8Ew70aFGxwFal23HtAVvGk+KFYvV3Fz
GTmZvsZfkF1bc8TmlcXxYaji9Eyy0bsRXc4p2SRW/IX5vHEZp7yb9C1zcRGh7yFmYqyltWLWw6fe
DuxQw28TJRWdszVq94Tf0NCjZWbFMOJGw3hfpcbS3Ffx4BmslMKVw0Uqt0bejTu4spkFNEwudn46
BypexlD5DbOauDoYlQRlH5s+QHK9W+xZdtYyHzSw4dKWxpFjszuIApqRKemG8wgrBQ7HMlhYkXnU
psun2U23sTIxVlbFMDPz0X3nLutkdlnaM3N1t1Ft6XU4vK8sxfJ/jV2nuofdYR1HvLUYwmv3KRfO
Y27Fjc4ucMTuWodS7UTdUJ2kRTif0DRqt3rWJtWOdKax3hUARe/5vZML6JfhwceQrG0chIb12sKb
uqt6jQ8hsJFQnsOUcKZN3HZV8rsS5H+Tz3+YfOqSg+JXp9iPidZ/zT7/+LbvxxhBiyRrksyIqApG
xMJP/nP4KX8THB94fAx9wVTxpT9moVL/bVExLmJNB82PWtQRfyjaSG50DcaXfJ3zDfqy8d/MQiW4
559noQxbWaQDB2SKjpTqM9RNoX42NJ2mg5wr3QtRCmxiBpMkF4haL9Y1T9j02hDLgdFKzdlg8tDG
q8nOMPTjStkhfg5tRpnI4lgJWhGe9MSOzui3itFL3CLYJqnw70TXitcgFexZ2SXHGwxvAaStCDfs
vsCv2CATAOzoYfepb9nE6e/ML616VXEZ6G5SOMh7TOkdytg2MVagahZEES774mQBtYAx5GRygHeR
DCdeNdmqJiKPJXHb+cjkIL9JNSdUng5vw1lryI4bdvXxIjBOdL+glROcgj3Nxyb1eyPZUjuyNraX
PBciD6aec9YV4IgqxibMOJuhvhQAPM5qxlWKDVxrJ2tdF8GtlTdpvg5Y15erido6Wyl+v3c/6Z0a
92rn3NZZHV+z+YY3DMSW40tO5ovlDo1gHx0wXs3t3J5WM6lvbCiDIsJrhH0QIhaxUUztPmiv6MSL
B0a986O/wGBTKZtLnzOxOoUftNhpAceCy4YhC3sGnmz1wZbNF8xs8UGcNd0hLTZ8AgecqcydV+mC
p0VaDqkW7X/p8OBcCLZMtaDZEjsD2Xb6oNyOH8TbpMFktgqENOnxaaGY/34QcmXvsN92Psi5HMGc
Yy1bYh6lGcwL4I3GyGH5Qd2tPgi8mT/V8zkCK+OhCELnqh0KaW+n0k/eodc36M1p2YZlXdUoGJk+
C6CpxyHjtanFQNqWQ4l/JKxR/9sFaVI8+/VMHdqodrNNwttgbZVmRkgG/LyHXSVwT2xVOsT5OusI
H8ELrCVhcB3KkGs/UHBxCjVhGTFrMaKR0aTVE4RXBSkYr0jE16mB+YDszBQ7QU8sxXlX98jPqlGN
9xjmGj6LVXrlT9auHeCa9WlgrEj1YKE/4eLYZfjtDEfoR7bjGCxc9dZqCdivyIhTyFq8zzHCFUwD
pjrHs8fY0IEvp42z2gw5CMC0uZ+WUtHpv5pAsFd2SWzCgDmQOrLM1m3ZkjY41gdbZAS39A7n2ixC
dgnRKN7aocEK79sbzVS72S9PQz09lQy8Vjl+tqtIN/NLpGPlxueTyHwPd2el2z0GQURtZWyKfabD
Pqi7nIyNRlNeAugsoC3Vg7XqrLsJ/y4Ak7Q6h0vDUI35IrqLGObZdvCrcgNpgYyNhMndKEdSckxu
5aK6CUaFDEt7YLD5SujXThgVe7+05W7sHSZarBa/6W1lPTZWJp/6egof63JiVCTb5MyFYLPtijA5
M4e24v2adqou8oOdBsTSdWF3mUlbrWsnlCCQRwxUwmjO2Tg8VQos+BDDFpjmwsYYBeyFmR59fObp
vQSOnImlKCncJpzBHaRcF1XEEKvAUT1AnA3XWpgVNsWd1ZxD4+6bTVJW2a2Rz2A5uaT9/eSSDdi2
aXQyVdXvEUP1R9zW1WXrJ+KdNj9812YLPUCcWWsVuzDq8iZ4ZvQUHOKazJJUMa1N09i/zDAFs4vg
vn1N/PJLiYHupukbecFYOtxWWGZbQ71MoEz+18j+vzSySNNZT/7nLvaTqv1ft139Yx/8+7f/uQR1
fzPxVHHaYnfF9sNP/l4H6Oo3jjY2pBz1gihOio7vdcCHfB0dLo5mHMIf3/Vd2S5/g7JkCmTQpmGw
0lT/TR3AS/y4ERVsXm2bCgUHxWKf/Cwxhs0+Whz14jyr0uECv5M65glw8VVBI4A6zUAwYKq+v/3h
ev0bZfMnkbEuJAUMl4X6x1o2sosQ/Qd1dVCN4HZS1ohdppwNmPgEpFo9u1cNhseXsnO0b79+wUW1
/NPml7WyNIGVLSJ65NTL1394QR3LuBpiGZzrKbCiIh+NkB7MAn+SWAodUT9mr+hApkvaLu2l1aQ6
/foX+HSh+YtdiRZSB7bKP/6ucY6NTlQDmYhtNsZ3+I7wg6dJdA5UOrnoGuoj5HLu4dcvupgxPv3Z
rgM3Vy5V5jKuWN6HH/7sTMDpMFA0HQkHw4uad3b7OI269dWkmkmYszXpNauI5WzTyhw0TWFdda4/
v8akiHpZxf8NoERTvLF0y9dTrZHUObFc86qqGh5dQJLvSqJd8jiL4lOInGMfWElynlZjfeknbfzq
uJ25r6Uz30qUoLWHVjFc//qv/NsficiAqpjPL/MiZj2f/sh4mm2DfKD5OOcFyMyMO8oTfevfZHYq
9lCi/FNb6CO8SUPc/Pql9U9qZa4tjhXb+AgZ5ip/lq6HEP9K9lbTcYKJcGuwWudPLJr4KsQL8m4E
IKNyTqx6BZLc+UINil1cj+Zv/M7mP/wuS7bLz2/2BxzaVdzSlPPy48Pww5uNsp6IBSz0x5AS4I4+
1NhxMeJg1RLbdC/mqq1Xvi+QofYWOewoFOJjHNoJzIQsyKuVGN1ut5AnAub4JQothu8Ln8QRl6Hq
ySfQFrJWaFWs6EYQg4geQLCuUoPlEiF7s8nmhlkzkS3+iAz/11f63/xxyLZophihWxhIPj0xDIzd
+jwXw5GiNtAJB/WFz9pbNvtU6OnTr1/ss1iet5W9jbE8mFF64jf59JHqYySgYdlnRx8p8TfNHal1
kFUTbEH6KBmP+ByRdJiZdhvlhIiv2lotPgBHEFnRO8jmkfCr6jajeqxXsV7KYDWb0meE4kgQUP/w
2/7t4YYHngNh+Rg6YG4/v/HghqdBb4f2mE7TuB9M2gNy7CP4u1K6ILjKIEeiZc7NlKMGtuuzvGB9
4mHzDy8g5GVf0lQwSHNRfd5PIoPGaGhBsWkJY3wLnKZ014UYOnyF7fx7JgP5Tf8+oXy5jj89lvnN
ySvC+aEkDmHxyXBk6szuHX7/o0rFsC0bPwZM2k07YVb2DtCye/frS/XxMfn5BfFgoidC64aaiM78
5wdiK3pUA0S4HMPIsU7S7hHzlEZ/y/w12ndwxM6nnt2rKnv16OD7jFdsf8f7fKifGUqL7VxLyTKJ
3GiahaSqr7oWPMjKGIlgnYkc2TiO1Wy0egz32DZ58hEyfJHkcN8iW/8nk5Iy/3ZX4D+1JZ45xEw2
kU7L4+mHWx7hC0bLwWBO2RiRsaXBXua4ZAKQalbRXm7Ndpi+BKaTFyu/j43kJNEQvppZhZS2hTxN
FoFjaFdGh2iKtfWMoxPdMYGMqSsfXDXKw+SW5k73Kf6dEQc9gXNWc+yrsoIRFYVEx+hpR0mPc66+
YOSddwcU0+A60Fk7myAIY9tTZSi+2lk2Wqu4yZ34aLg9GqnKrOoX9rcsnNyWTiiJS4vQ9AKUfCIj
/x2cH8GJjMDLI2wOlOyEQXfuoSqthLMIioZ2cCv0O+uYju+BppBHEiKi8pxd8UVQGuZejUob1x0T
U8ggEJUGuUA+WxolXZXFKW+z9N0OetUiZ7Hs0zylxn6C27xw7QkvNGIVPkxGFTwVgGlxXpOGtTLj
ydjHUUBcsd/RPQ+GHz/3SFNuk0EMPjPoaGyvoHRM8AMg4tGXsJH1qjocmzOGMfrWrXUASW1vB+8w
SEfXM0nLuZmI4NQWikERrHNZ1osm2K1v5wkON28mBeSlJpLiKVJCf8xifXAOI5lE28IZB5jDnNQB
3DgZvukIwy6sTrO/ma2fH3qnKOHgpWF02dBm8bHNlK1WVRVN2yFXk0JqIrsHU42gcwfN3gdaVJF/
p4WECnRV5Qwr1q8aJ4cD7NMutB15hKS5Frl7DqcPFYACEfzI8KMBIdDLYKthKyL03dflzEjJARgH
Ok29kvjaSs/I0ukCsm5NSqpuCihwDQZzJ3Cupk6gX3NHMb85ZmudWqJo7JU5wyaV+ahd237WvuWh
IJlZ9eOOgMT4op8ndOeRBv4PoB2wQVWaR9Yxs7shWlt7ScJEu+wBU38Nh1xc27XNukIsAuaCuD+U
q2iPXdFaF6j2nFfMYA+BVnaPoaH395YZFntll4hPWjdk4NC1ZemNDaB+hC6j8RyENQuEUa9eDb2W
DDeIJmNs0Ovw6VgzY0wcHKP7JofBZtRPTle/M3Wy0XAPLFEgIyhf/3ZoeGMQ2jjNjoDIcNeZeoGD
TK+PrGD6nBzRNim21lQBG7VShnGGkaNrFsP8kJV2easxN4NMNbNxYsTzFlvjeGX58bduBgPGtmV+
S6Ms3y4HBwulRvip5yOkXgbxk7jOrVH/llCTJbBYBJnAYQjOUO/ZvKvaLbaKSelzXNs2xeo0n0bd
129AR7n22omC/pYwsxE+BDMqAEFI9fa9Y1dsZo0HFbj5FyAi3zqc5Rc0P+VDFYV2vCJByT+xPnBu
GrZh+sqmyHhKtZogJ2KMDjod7Z2tZ3zCwklMp5hNPiQetiXbJK/bYD3DBONmjoFtUoSmpdj1bZ8D
JKjhKXuJXoDYFjVc5k2a6UXBn6WL1tNVPExnGhKk94Rk3al8rrB54bIqpwJ+/+QW7Y2B3vBomo14
wnBYPLcOaaGESorh2BUTYGUWjJeqEaPuIWtW8ILKTr3p5AGfAc6wnipcP2dmXBTnpnDGe1wRSecR
a8uqwRzDGuBLX1p3GgGe9Q4jR1evWDoB7dQK3I5+TFAOi8O575GCQzsL+9vUGoI9UwTIBVFsYoUz
zLkjWlpZ6ivos25VMPyz2HwFeI5sM549fW7RcA+wefyNBBnzEiNGNz3cjT4BUQBwkWnVo5utNcjJ
zXoC29Kv6AlhTc0Mo79BTELDpjQA9qYBCsSM6A43PZla3TmjOLDVozONXN8UFchaJUyXFw+Ati9p
fZ6HWo7XyKLyDMmZMFE2IQ/XMWwEUbbzld3FPNbt+WBjhnmfpgK3hxZxKiwcZxcnpR5163aEoex1
jU+WVT3Wi9Om7dPbNrOGt3qu/fvez8ILPdfrk0BRW2AMhBNIiU1MMzSiTtobSrvpZU5Te+0jX8ow
7ExmvikzSBpXyZhCnhOiaKIbhm/dM1j2ENV7kcijRgLHvhts94bqVW9XGlqhaJvAaX1IukbGXuHI
IdoCT4fE2MZW4BysKo6OcSODlyaMTVgkY6Df1pPpvDIfzFHOgs4iWrd082bDH9MPN7LE0Ea2c3As
2kxTF50OHcbr0iA6k7aOfDbVVb11O1/CTiGI5x0aKL4QDrsoJluiAiDZABjJ0I8VmlgNspTfaK7i
NyfLqwOZiS7ZxmOk5DpKa1R2dmIbJf21pU2MwAnf3kSqa7/Ec8MEPB8VPlZSD2TIGan5u6TR7Z2J
2QzaCTJibdcmc7tP8YyzFVCdPB/Mko6ADDlcegW9VdOCldjILqpxC8slV4LI1gV2leH60MeUIbiB
ehG7CdFLp5RlAbKluS0eNdf2/Z1Gw8ZljZxq4xcw9TCpMe5ad2TSOoDfXIqXjcsUnZ2fgXUYmTLo
Oq49qfB+olXBZiz9MWDcFuMVdGFD3gx6zfa2m5JvdTOXRw1+UbsQRnPjHKxxanvEQ0DHxtqbn3Rj
LOtNxnPsAZILw2lHgdY71mE9V+sqDezbHq/HUxKxq0ZWUo8YFWbRAqbH3LCRvduYuz7ogo2wmup5
iMfxutIzcXIAYuDoSaK8MK8DeM7RNSyn7og0bOpWMxvlZ7kc0XY96OkKElXN3doE8sbMzeTNsX1x
qECWsQJIoDBvmEaO05odRPpFr+viUDLARIyW6si80WBNT7y5FhmxhkNgSBMk6crijs43XZGW52HJ
yBGX8xBexSgaNGTfEG2qzO22MsmyO7+TZBrCosdN/2EZcpzxqsdu9xyR0Vl5DcltLzV6gZsoqIMH
gHWYm1wOkYkHa1e8t2Zl5idnamWwJ1m6fAZj0DxMQGM20o/mkzb75prRy3gG66e8MieV7aqAEOyP
r0ZJY9+HVmbdpzr6KM+fZQBiByXDKQohYJPMm6ubVG9x0Fmhbz5ZofZFZuGInUeznJ3L9m2FThMA
cmpxCG0Ub0DM42OeNzO++mE90VvI68pHAnbRtFNcfmUMMsQvc901+hbmDYEPDaIz9ZqiT+w4k8e0
3JUKI9+j8gNlvYCuY0cVuFbZ3dEBWoujVQFlhkkv0n2V2S7Kp4x4zi2qQCqbpJ7FyiinrN2YU+S7
b92wKPGcVmbRoR+Su94tB4cE0Yl8jI/m5v/bvnZ5oR/jfP944cX58Wf27/Ivm48Z6nX3tZ5uvjZd
2n73ZPw3X/wDE/IPq1j7wyf9nyexq+KVmM309V/vX//18lq/BsX8+uMo9vfv/2sl6zB5QynjLEF2
P0uLjN9cvsiMxEArxDjnr1Gsy0oWQSWKpI8xLXqg75NYkuwY0RpCKH7qRw7v9ytx9XvP+St3CvzP
T82wzpKWl0asZIBVwfT8czOXaORGx07n70PTzIkcsnMUMLgIhnNsFp18cx2nddYpxdtxjjGZeBIi
EfpurQePXgZpeD8DZFWXbEdZW6Kv89urXMuTZg3biFVHQXYu+6t8dI8m47LbPgrr4aCRYq7WkgPy
YWyifp8wP7jqCmO4IBSITPJZg3yaWeVZqoaSGUGDZc5MjGlVk5u+i0jyhjEoEuTlAUgvvF2Y12LL
xdg25PYZ+EAmTaJpbxK8YOssyXX8lLbc1iREBCs7NMbbRlg1znOqwd1Ul/UhZPO4Q2oozqIZmeM+
CwTISdvM8YehA1X7CQPykaPaIHA4TMfHXNPsleCGZBelVwV7tN5vV6q2GmJHFWw9rwtSsIJ9NwTD
QR95whyZydTp9WA1xamH9LH3eworT3Z0mFgXGpPwV0yONBgtqeQDrh+w/2ElV4ZZBQ8TI9FF+Jyh
nWRnX7sgHGoKb6kRL2KuCgkey1g1bue+JCgkj9RVxrCPJ988NowT7A3Gtc717FE65y10J7SnwzS2
mxpcLI+6GvfADl3/TOCon1/OdlKK86kOp1Ml5JJFBJkAf0yfJtdOEI1o1gswvpjwQ9DCVhXkN62v
xDFzk+xgNa12jIQzX9s6luWenI3bxnKa9IBDXEvv0jH3jTOr7/RnSLd5e4cDJ3sv+IHRGsm1juY0
7zIOHHOuzZ2sSwHnyXFLCPoGPpAl52YCjCcEj8N3I2m36jiGfn2y2kKcfmf2M7Acb0O49yuraNRK
L6LueSbkb8lw/zcA/5y68gUMqv7cLBB/Vn0ou+phGigM/0T5w+xfzQQI3eFnkczmqhxBcTm0O4pi
OnG9TO/MjoUYOu/mwtXakrEcgP/YGtTaqGX43CdtCq8K0v+QWbqF9j/V70CutdD2wC8KAglG/Rmz
hL/qhebuogJoA9LTSLwWVR+vm9KsjlMsncyblk+AF/sxk1RaSp1NPZkAjZsPZ77N3CBxJEJtMk8F
SaoRxpqOYAC2/Cy3h3Eiva4Hv3A5JYRnEHVZZrAP5+5kNGxBP8ICugFh0OAQ05BE9P6loyG2mqod
KWMhGOuy8YqAPc2C8eu/Wrkan1WpYmfDz+JNJVPHk9juonWSkb8TUJmu0WzZD24Zb9VgXYeLC3Ug
3Mf2m/wWORF2K9fBqWuz6u2qcQOhbzf2Sbz9SBlAqK5up9K+j/3+7iNpAAmUjd9/nptTTEXixfNU
MuRA8TDS/d3C6R9/zB3wW4NchN64QR+VHws7qNajnRW7pEysB7PuoLnJ0Jz/lj8gyJ5dLclP11md
l/uc2eFliqEMgp31TXOW+B7JDD7hYw+87HsSQRkP/iv2ivn/2DuPHeuxNLu+SqHnTJA8tIBagC55
bXhvJkS4n94dmkPyjTTWI/SLaTEyq9J0V0k5KZQADXKQyIyIa8jDz+y99rumR/F2DSKgikgv2Za3
rwYY6ysw8Xxl/xexBAbTpKCN1sl3kTDR+w4omErD39WGg79Kx1r9c0qB6S81J1xKvoT3yU1kvnM2
tSfIp7jYU1cTLJxaInUjYQIy9huAz5FBKJK1XPGOOHpI7ER9Ul18xxnYOQP3jP130Sw4f4VAljBE
IxUs4QbKJdzA5WJEKScv/quAg3EFhuRl9Z5DDH9Nhl57teUwPCszv/9OO/CmZTrifscr3ov3sht/
OEPvb/vMJzsIb83fiz4QJfUz3YLaJdRaR8iq2GzYcx8afv3Z4q3erxI6QyvfqbYe44ILfOE7Okym
9QQwT7v6r/IQQJpUYTRVN79mIkRZ9zlq3c04L2eAP4jM+nuxCK0xov1pgZ8WdrvV/C4Oi1i7+DUj
IfGWkze2r8xbDhFg62ITd2O21ReC34M58e39HM39VsTSCMQanRCZvb1XNk0DeS+ksfi4HqEWwspb
fVQVc3OsTKwRY8N41FOX9kQfT39IU/AXcNgmmUP7FocylIn/U65CRIzeRgcmeSpE85mSqX1AYosB
KRNZt0cOZR/Z2XZ7rawyHmsCZgUQEXUb9eaMqAfXBmEU7aESAk75uMgNiXIBqfTtFfNX5LTCeURB
mJ0DUOZ+rR0t3ffkE74XRFpsRi3uQn0Yx2vsUnUo6CiIGZQnv2zfatIZ9vCW2zvROiS4TUNyQ+27
nAC1gvgwrAk9VzY7hzw2anxe3TqHXpJDNgj/VhQU6mlZGsdudtrm58wHM2/VtrMbtcMZkwYiKYyL
ubX8kOzz0B2Eh5crLe6bVPDV6Bkk7EQNt2k1O7cK6E/Ytou/hyySPlnVmpNjpu9aV7VHkrHIQ0uc
h5lbK5zaQHAixfAd64chXf3nVTPdVpX+JoRcgsIp9QOGHvuUpP3L0AA8hIscr3E8ZDpxJFona86Y
aWBbr8negyHLlOemH5g5RrZ2Z+VafSLE2gj+FjXRGdq2dF0Hf6gu1DA8SHcmyOa6doVGcMoEGfWi
+LaXqp+9piBRMZ423yZU8W1I9b/NqfnPTlXv27bKHk6gU5q/Da1UKJhbUZJrL+iP9tgSTVAENraJ
COwMtOcbLMHLfOnMwtvDW66fvYVUtYsOuTdsEdFeLS5YKGYROcpncr9g5xCSMN6xJFm6jTZ60y1o
+N2kR8nem8brZsp65rtc65+53XofRVvb26LGWBPVUApMI1dHvfWck1rXTkx2md8Q5ncUCeaNbuaB
ohVyCvxGRnsO4HnTe6WOY7rc2dJbZ2qWKtxb0+vdQ25j7UCI5D5xfX2MdZGeT3YVE1rvLluZd82e
Q6/ZknBPRZFEC2FCQB5RtWvGibU2WBQT8grAXYLBNrLXf4xNZ101ad/tE5IlHsZB6i+6vSynaa4M
iBdT117amW4gqpnrkGGBKMLIVNo9uahEzNgMZ2awR8AUeqe5cdAHbc1yem8p5MKFVJSzNKqmh9Rs
8NoMo15cKdu13piX0Q9Hg9pJ+E7aFssD8VUzlriNHs3aczor/FzKlnloWmWVr1LEMQ9jfexQQBeJ
dUkyTMO/N4AabD4eCiYeyn1569kWOgYzB6RTFBgIabgZG/g4vYea9PZBriNpNk+YNCuK0INgZbFs
IcNjGrDzenox7RXt1kWz+bTkmuwPoKebS0+li3Ww5zGGypGa4jxTk/lIU6vfR7IrYrxjNCReXesx
+zpZ6te+T2DD1o6b9AGFfJrf/HO72t82tf99/1VfvpVf3X/7Xa/7c3f7L9b6GjSjdKF/v/fd04DL
L1n/tt/95Yf+2vB6P7HqM9iZe+htXGP1qvxVe6SbP/HvrLh1HSMp+t+/NbwYZjyExwhP8MpgNlxz
ln/peA0Hm43OIsoS0Gj19T/9iY7XMv6o3HAo/flbrGKZMQH+/MOavc2hTQ2aGA+as7J1cjeXB+Sm
ZR3qeZnkgcur4B7uLa3a8Ebbc7Zjzguy4oo5aGY35b3VkV6/Gycsw7sZUHC1rbV0HI6172T3eb7o
r0ah4n4fz6TKem23nOD5U0E4y5C25y0xC2dD4qeUoDMW3k1lGvPOskB9HxNygS+ZlnWvZq/1B7Oj
DQr1vne/bLHUeNHGifNm0ZQY2ID04ra0XPVspriLrwq9it5F3ixLaIzEMNGRmq4MtFEqFbbYAq2Q
B6A+hHHpEE9ZGyC6WQUGXo8WyU+Yyra5cVpK667zqn3P+4WvDxbCW6yZqIT+ynUb95VZabpvas1o
Nni85RHnQBYWSAHu2EwXGzODG+UoL+KoKSRxfZnlN1pAknSX0hvo1WfVZuiRtMXnXO7MZJsSh3ld
FBC51iio6alrB5P58Dzepm4KsQsRNbG7kVHeWEqoS+XXhDDCrH6XLfubksifZYv9gq1mSceoSBUd
A/IIjHMgNOroNNiKpRW3TzaAArF3FTkhG495Ju0HOmcGtQIpZNySKEpuWSQPsgPBAF/GuhhyoDes
mDrlMBxd7Ut8XizDuqTUP/PV3wScB6uTs7qeSAds7tXqhLJXT1S2uqMAX/wwdWIbN0NSYp4aHPIB
gimCFhG6NRfpAVtKj9nq23ilrx4sb3VjlXGWFftUdzF+26X7SGfUH2Il3qpKK+YbKgEzIOqjuykX
Xbvqez5i0p4KqPOrE6xGkb6Diq8f+jqPH5HMmy/5t1Nj9lbXBtcfDg757eZwV2MHbXwqwyGddW3L
Wj8hEwITCKmMyYPX5VYeRG4c0weT+8ucU+t6f9fb3MObEXc40+1UQYliYX1fjQXy9KmUJXg94GSB
O/vJTsZQz5JeyEvLzb2rnIf7ve5OXciDpBlDK8+JqasUeSejRONL7j3if31B3xKrA1FJ2qakcGao
X6NokgS9HpxKpzxiUWZHEPrjkr0NZgMb2ZcxnZmjTUbGQKB0RSoc9mPRvRfxeocp9eJUsUb8gehD
LF4LGTCz0GCup/oT4bI87EjVUEA3+Q2tKfsdMIXhVJJG7WigPcopufZsZVzqnmzDzMzN/QwrrDIj
cwPZCKdssnDtGU4FW0Who/WHwjklMaQ0BtYU1y6ZVgH7MqcBC0FMmtl5HV+ure2LWbKcFRiLP0s9
7s8zqmsFIdLJKJLrktC5VhIGsIeP31FlOQtNQuX3/mvWSOPAhs6wtm5h9895SaVideQgOKleXgL9
HEl3WwfUUCDZiS6uRRCVKrYJkeLnwJSGPYub7ICfLdn13iUNqrHVcSCErGGicPZlty/ZXUv2RWK5
kCZq9NHx0NlLBRyxSQjYIbpDO+IUBNBhkh56aTGG2VZFiqJAPqM1HUOjg6sQz7EbACypzk1tnIke
8i4WM/0kC/zdz4ubPus/DNi/B+VWt61R91v0xTuPAJ6Ke37vmFWxK2RbfQJyyHcIkREVZHVxsVBn
3Ll8CVskmPqWPpstf2Nl4kiy+KNZAxrX4AQEtdu++1EKY64neJ2vngU7RPm5OKtSfbhEQ41JTbUN
uwDpiAPpsfE1OSA560G7PO87O34oB2GydsTzj2JUXvoUhFd+68+BJrM5ZC6asHSasuUVV772ZY+r
939uIboxv7wzkaZwVqhe22mmn0Fl6TwVQtgjTMUw63kDJag52LVTfpQkjGF7rKtzZpwcRrmXPJuT
I7aEHowdedJzl4fEPc6UZVXmbnsQOfvcJOdrMaoFFUVn7DlZ9J0xLsktmdzOleYrwsbGWd2BHV2X
Work8zXEr6IBIFPVXc57dl9PHjQ9izwXUsY4Dm6L1PdPvWt2W1IyOlanxCgSDX/pVSXt4gYfRhEf
rMXRKIeT8jXWUbEXBsF/ZzqRIY9Oqfi9C4upZZnIonTFF7IZq0Y2gJ3QEk2easEENBE4oJJr6N1g
6ANdgJjy0XnupbTFR1Tr8iyfSKdLEoi686DUcbLK5YYQH3lhdFZy8DlpA5kqQuEhbm6Zi5Kkhmsc
Ix5cAxbIaX1i8fhmMnplQ0IQmxOnrxOhMiFCppplWjWeTxZgtalkSg42njhySBummI4o6msR8ngC
m5EPWTGdJBTBdXYMkbYnOKGo7cCFzwgAohvVlRqH8m1yaQ43rkpY9UTTIOZDrNXGKV6du4EQnaZd
MOXj6TPp9qua8iTd/nML2N+VqmwU/gXWMsaKEv5HtenprUi7j9+Xpj//zN9k8cZPtoHqhMJH/5ns
9Wtpaq/WOUrC/wR8N6HEU8961KAWokG4Yr+Wpt5PKPuYj6LpQ5VCRftnSlPWPn9YxiDEwsy+vkJE
+4bzR3vcEFmyHYyKfUiTm5AbkArepnUs+61u+th0ChIM4UOXzfijKbT2ZuYVYXz2lOuGecfRj0/V
jV9FblRVQHKmCeRktnzCypQYbxwLAjVZaAC8Etsm+IqWDX1b7w/2RnQJF+OMBDGkFLLwB2squpvY
uio0qIl4J+e2eyEyYrQPxMhyR4Okgh3r1ckcbyDvltdFqjSeAFA7oLlkBbLr3okWaxvNHjoiYauR
O9MZdZZC0GioJ4SqgHNE+mIGds24ftPUc3LPoNmCCGp525o/8cQzMH/3EIEykyEhxDhrG6M/toxT
0KZEY/46U5e8dIiMJm5FOGaXfJWcIG4DRzPAYWPNQYvgbD9NHuqSBUvsGSQHluB6CbxhJ3MvxsdE
aFa9bZyEwBNF7klgIFWrtlqL9+vo4HLKjuuK72ZhkIREBV4Yn5PDrndKYuhNCdBMgvVkdp+1zQ9t
tLWnBfXjs4fbNiTxqN+5XjJeEEhUbgu0p8/MYRAS685Tl+nvJZa0neZDhQjmQvpPJEvhQyuibG9F
hX0GnAJ9Ti+rt5Ld9Zo/Nl6MVVVcu1OOo7AroQcbKenIfuEzg0uY4roEZZ1qxUJcByx1NjCDvy89
n/2IJC+1G85tsmawITXLpZV4rEfgnfZhskJxuqKLtspEYIzpi6j1QLDMunYROwYCt31YOPaP2Mjg
ai32RZLG5TGfep0d9tyeW7NrPaSFWnb2IjAV6mZvYgXMd8RHBrk5WV/MKBKE4Fr5UuqJ1WyK0ZXd
uQa21Q8bd+zPqkHLbqoIghJXz2qFK79tcdm3RW76tssVjUGRxgowi2+iAfU2T0Hq1AoHNylbOy2x
MN4RNoWog/w5iSHPlzwUfDAG9kmrFklMN/qPAiX5auajRsPYh4MKk186D9CiCX7r8Zp1kqlyS2Dq
5/BtEmxWvyD8MvE4YPlfzgtusiJkVuo8qgj9TcD0Nz11WOeSo4KqrYdD7Jbj5SwG+7VhIgp/xaAW
29Og0p01uQ14mKBQhKDFbPYPMTzca+YwVRMmILMVr2Cq1d6z2+GrXRRqSEoI1F+M04Z7WpC4hB82
kfgzySRygihvU+TyUz/vRwDNHYHEGbtJWlC1lvWoJelo1ywZlebEzhVooMx0Tu9GO7VfCBqLSZ30
u14PEc7a74BLlxuwetVFannyTmiW+5SSpziFrAXn23pe1JchIwnsRCSDHTogk7kBFy+9Hryq+8C4
HnX3Vuo28HkaF5rqbE9AkcChdMPOdv1yfuqQXbbb2otcL8jg86m97VeSLx7/HywyKbxbAiE77UDA
JGy3uZ1aCwaWYy9c4PYkQhMpfYVqOJ6swGFspAXYaYf8yMUKgswH812EOhqpBhyRrpyNy0Br2OPg
HcRtVNM5bhdGDq/K1AlZ6m28xQC8VVOCV5yn5zTr2by0tYBs6E/ogQYv1aeQPKnoK8Lp8Z7JBCkp
jFzO0gY+znlKlVVtTHuAYCDbBKuenRgshSEfNCR8JzmCyUZlQ7+nFEaGWEe6QYQ6HkLtrIeenMLd
G4enWSr3fPRV6l3A+0ZpRqAAKIUFfxPNneVdgohfL1xORcbCTZM8yWJ2v3KHomjjjSPhii0K6LsF
dhz070oB2p7MMbRnQ3vWNZTlCdHRZEypeKGINjzed8clKMIcLmx0ycCvYBUpHDJtJwMRujW2ltwo
X7B3qAoHsJmWgUtvoPNAdQPvEO10l6kpF9vMV+Gt0QN4OPwEWjlW2dq6GhZVeGGvZiRmxBTjVtZI
YCfAGHtAuR9qkuI2USchSY0WZgxy631iQb5IjMj8A5qyKsy9RlFc1eWYnA9zw92laEf9Dw6q+jOb
/BRSkdcmy3KXVP1cPBN4mpNhxWNFXjpTCnWjacVknHdtBY1BOnXpc7UoLzk2utTrA5md3XywcJ2q
bcwhj6ViTMQHka5r7JBoeCZhqXCOtAlWYFUZ89d8eHLYl7PzRxvkjkm2Y1Owtyzo5lGC7Lzl8NgU
zIOCxZfThTdWb2M5X6l+NniGM/sAC07Cc7Ic/QV+BRCpLc9IdRgxxIPE9oYXujvmNWpeM95Jl3XW
ATsKqrBNbbWiMlrb3RmZgJIRd27h3KRYPy8QHMkbroLsDOVcWwaTBcfd1mFzY2wlwbbgURUluG7p
YFtvC2/zpjH7VN+qWXrXlPkEkMuqvrDcyDvw7b7N5LwDss7IDRbzCqXWsuzEvSCf47EOY9eej0st
CBmlt7ZMiaBBFAVAkVyxAzKsZQ3K8sIpWrL3jHzNd69NqRzSKkufSW5mJ1NIzwvBRuIzTjrU11bX
wTVncg/Yz6rT537R+SUTae6lL7fIKtyXAZIAw52KRGsCAYDCWVr6NKeunm+RdqWIiGOOgForlnun
gcZnuxNDAyYKxip1SLt7RhXTI13khBRU05In1zL1O+TaV2WfWBeeEmy4U7e6h/Zi3UHtKoxdTsrW
dYdSnSB3VRCLlbVvqT+KTWoN9alwtPu6XaoHN6vLLwYTDGlKJGBXddU0oRGjgAWMkjEHt+GJcItN
R1zmyLZG3915jvvRewUr2krYAVIUGlQ3rR1upomv6mTgjLrxhfADY1bLI2DTHJGEjgQsRIrvOQeK
m7HZk9WQ0po3nZZ2TGoMG7kZKS7XvTXpe58MNa6THqu43q5UUBz+J0Vk73OEzO02sn11MWnMyNI2
y0ILlUFMhYX6jmgAuYrVFxAstubtSOYlyj0rtYaik2MV+fWwLceMaFu7N89wLyPWmWK4jnx2aPId
vPzCIrLSLwvArRAHuwk1csuKEIkpkdSQ+yOmlX60mwVyHy8zIJ/xHjfQcImOZaF38jNXP/GkqEks
qcyLrCmLLYJHcTn747xvrQFI+wR5PTLtNZTO04PIjqpr1nCdfWbDfwya0muOmeuJp4rFxcZLkBPK
dBSBuYjmaOsMzcxOtDscjZdp0mo7InJQJXQpAqB5NsrQRgP50LvpQ+v46RmZ4IJ7h2LCzcoXXKdd
UFXSA5bkZ0SWjPJYyCio8JDs/ZLxyThdOpgovgzPzba5bVTHXOpGKEbYl2lPJaAm/wZNcHqkNpkC
NAwYFLimGIUBehN2lx+R4FJ31TEFAjLet2Ghl+xQ0e/0GOtNMWU3E6fwrV8hpW21dgBnYZw5k9Os
Iv/20q+rnmx3246PHARxOC2+QOAko6sUyN0j76whTM1fOntbdkOT7EutMouThwjydvJa9RVJ1q9B
Y617yHjqZjQaUdeFirLLoCb2zOw6BjNwq3jQU8naqDb5piG1eTZpCCau8TLv+gyGcCZvCIBBmw3X
KIbfxEfxpSzHuQG0dJkQmqLg5W6bTkf61BnT3m5LRn+q6d4YJo4HItXii9GKofqWbmxt3FIC/hwo
/5Gd9lbxOGj4WgNWEUCQLIXDwKeS7/b/3Bb7/9UdEVsT6x/uiC6Hr7H+y/nXf/yv6rdrol9+7tc1
EeZzy+cmApeMR/k3FnXd+Am3HKseE+DMKoP825qIhDVgFboP5wPvGVbJX3txU/BD9OhIJkmT4jX+
KYs6grk/9OIGNnd6fSyCOv98r7F+63IjxRX6SjoaR4Jjmhp3gTa3LKU5YPFrMNbbOAypXG5Uq4vO
MFXnzaVcpjm9GoCRUItMcKNugK2iVmv4PeZdXttrz2q40Wc+odI/2FWC7m9gsMcyVtPj5bPAX0TM
RUdTLx2vH/C96nO2WzWUV3WqLO2zLTmQqfh7AW13QaceyDEq4kusHHtEdA3ncmpFVxW+hX6PdGck
nTaVBbUG26EFuC7zYH1mIaUzAMxlWx4WJ7Oo3AePmGI8OGB70w6salRVxslOFh/LKSLHe5wLGMp6
dyR5duYAPRo4VS6sdoDcgRFE0TUVms0hHJUx/vJI0/dV5hiYXSLRH1AfG4doHpxrLaa6K7HeXc6W
Q6CM4eIYLVkHHBKnuuek4EM2B+pnqTksRtQnMBNkPqadnXxLC3RN73e9Be6tVh5gHp202ri3kdeU
Ny3uudjph6dSCKYHGRHXbUWBMi4YZWLe7CGqZJpfStZQvLDI4cDAbaaRUDor3XkjF2MO3LzHqBnT
ljpkSNhZTvp3XHrdJY7bVJ48CxnJbVwOrA1cE6k/owMVM/5uzMU/DrGy9iS4j+8GfjUQGpG/6by5
CX2vIqXYGRBLwdXYuKNFBkaqk5vksbQiEss5dU7kDlfTaFaKR54Dz6hnapO9IPqEMTxUvo/qY4jK
BT5t47+0yOvO0ylC1p5Oc8T2b0j9g59Y0V3bGrf61NJIiZmYlKpMPLmPR82/XX1teCe92H9RFjWl
M5blbrJ0TuKZjvg5b/vzFpTRWe4u847+SXugFrGQNehRYImJOiNixkAilrnJF2mHaJ6bHXNQkj+l
/h4viEpzFZn437UzV8P641gEmU9SO6duHze9bFCwGRka00Z36ptuMuYvoxMxP0YmzXwqLOXdJasA
At3xaO0YjBbeleGTo3yVF03ikMRNMmGoGJbcUiqRntGWQxydrHLyF5A+UTyx6/Ta6xbiwGFw7OI0
WHn06fp1fZ0XvaSi1afiUysEfPyYcAyPLHncIEnQZvzhYTM2jc/OaUSw+VoXSkeRuopTpdcW/T2X
u/GSxFQRBzoIRhUYcdn2dEBsTwuzu7vVQoCKEZjUplvlsO0Cn64WBhpZ71sv635rZ51VRhvJhcK6
+VbXpkU3XwF+RnM7or618raD9uYkPN2sUdUP0ewOGOD1YYp3FAMoeFP2cBs9bghIYrRs8ZWtct9i
Vf7qKvZf67botE+/n0vMaWnmJCTTjayH2muj07Wa3Kl4DVuDfFnsjHLW6y1rIRTHGLaoaRZWPkG5
2AupVN8i5WHVK1vr95Cw+y1uYBuQcbbhZRJor7lDfxxNyRfeeQsNs0A5K0K3wEs5LUI9RaUPJ9fh
ljtzVjE1C1vKqiJeNdZ83NCGBkAabDG53Fj1xACFVmW2pwy0RkzlpjsM+Ei3IYORcbfquZOMy0+D
KX1rrGrvedV9F5mDBJw45fyIKmgOMe4gEW9NB4ULK/K9WBXk3reYPFEd6txpbg5y1ZrLus92Zd2r
C24BnXW0MxyBWTePsbkK1RE5I1qv2eTfkeE7+mfzgjL4rEAVucnmNqMIsgaPRIdvEfz8LYivV228
Rt/lBaaBnSeoOspyzIIo6eGvIKqXXifNDwYEbINCXVOMdBhsJMhdGqPSyqNZZ2aoJPVthDVkPJGv
oI17kLvj1aCL9EU0afuMSqqc731RuDf+mMExRBNVfBkLdvOgJrYS2hi6C+r5KkFDDTGZSkkQsP7/
Fw7/5mCH+Ef7BsJI3pq37rc1zs8/8tcSBz4sa34QA75wMdH/ooLxrZ8ME/SAp6/pqtT7/KdfCDzG
SuBxLBtrqsU4WYhfyxsD3wdFiuXDkiGU07D+FFH2GznwWySB4+lYT0DTCocVCTjt39s+5AArzptd
d+8uIg30WnHIIxLAMYzoVLhxEma9nyIsnQDY7GPPRwMyQhVTdHb1ABF8yZyP33x4v3hT/oJe5bpO
q77793+zvPWP/v5FeQZJkYa+qoCEKVaczW/AAtA8EMQU7bg3Xeyncc04vcyVi5d06Ih5H9KDrNyP
aIJSS25BdWEo/2syS9b9k+PfYXHCCjIMdEsqspGFJdmw0aL0B2bmHYN8487yovzDMnOgY6xicZFf
MH8OUbwLZA6buKiZEFCxkpHhJtjUszstcfyXmWXpPfR7ggFwDvvzsY6Ssx6ByFa4vaT5QFE/suHz
xnQ7lerNS18NrOksoJvUI15Lbzl/tfQoimojk+qHsbD4hgRk1RYk83G+YNquAtlPDmHh6cEmYWZP
gqf1VEs0caLKdoWfczovDJCROKZsYF1o7EPzKCL4AIa5SwHx9V1TXY2RqxqLJ2wj3MeZ7SnZ3trY
AAmBdMqn1qZTiqq0X8Bua5slMhFfbmx/aKbkEDmWOzMSFkRYWM/jtOw6Hmg/1nXvezN0405PFxfR
rLg0s4hNAlgPV8dQLKvyvRQExekDCwwywzaDa+eQ6pGilBZAl8bWZeCbEY9jsvbObMqVY5QxATeR
AJxhISSPbx4O3uJ799pke1duk51n1vBWItTalJV5lQ15Euo4X84RC7TkZJIUvMlY729jDZ3HaKQP
xPzI21iv98loXGDzqXeVysQW/8VmtNKn3IA9Uzp4z6PyQQGMvxmVOSEWSKjCeSiMBqy8oTTsA8sb
VkOeOdyh+32Hdf4SNyBVE5NNDt5wea14Nge+yhc0H+X7FPtfJRqeve8z+XTb+Glq3cciaXE6lcjn
cUeS+QCNfZcY01sJiXWftEwI2rk9yrxB/ZHMR4rx+tg7XWBa3Q5dxYfisfGI8PKDrWOMReJoOlPO
8IaNDnP+ItlGXjnf2Ll93Ve6HkYzc8AKLM49HKo2rKR2sazyLXICEJWqKLqgdPK2mDlQgM6tnLdz
Hc8Xlp1fd7RmdN2ZFswgXsLYrkUwNUw/vYnHb6OtdLwk34y1Pv6gZ3HYcbO4chWgfW0pumflNxD2
caVUifkBHDI08b8zx3bdkicV0OCNkTPGwynK0mGJPhvXOGL9hskbTZYVaAjayfSa+8OimvsMbdij
hGUVpAvZbaOXZdt6br1rULnTGXgTchteFrZoJ7SC0w7EHWoqVjEBGCk3dJbpLPfmG2JKWb04zZ3B
1X7sG1widY6UTzgUvH35APE+DofIPZtVes5s6rzXMNoPXd9uU5qOy0Efot04gBXcamkZA6vplnPG
XcN95OXJC+r37HxsJ7xQeH8uNMdtQrelK2DaeNsnkbjU4mR8JPiXmzMZ/W1Uyj2P6nVyYrC+E+6H
tX7ojL9MaAJC0YK1XXFIfHMCwEnxpS+aHTTteC25O7UusU41r/kszqPlhyXz/DOWa4ZHMyS7Be4U
X5Xr3xWAlZnX8f7JNYj2boFwcNFZmhKcvar6hx8I0I2HpWmaxzS1pm1XyI+FlQMVbv0jY05+l85x
As0gbnrtkz5rviXFYnWRRnX6lc4V4dd1Yj4REzvsB6Zqg11v09j6nOlBgkazBbRG68wCExykQ9NR
0aUENMFAqG/IVZxvowSP72ZuKvLsfEm+3TTp2vkyZdzGxbraSFsycAkGuiuxEqKemgEubKq5Aqfo
x94OvAJZrc2oHlA0plvdWsbbhgI/3jAelhVsVQQ5l9miqEJJ7fW3mFQaK8AuENV3kyc1kqcQcxBT
gZMfDbKVYnk89Kg7n7NJM0gBmaiQxnJirlR6k7znoa3lZ6sAmVEwaEv/oPk0WRvEAvKco8O4SKV5
j1RrOY40B8yxJzU9t0AhyL7LKLNSvG91FePt1TsHTvaAzXISg/yarL491aaXbnFA3LnMspPAjpMI
L5YOHAiszbT1HUieRWsPExF8c25uYgL1bl3ES3tvRirIejB7jJjI3Xio887MxhGvDktvBpcJqfCJ
TPx7LhntpGbNPzCSN0yWwyjKcMcn4nWI1qbL7LsbGNiiXeHiI816TSZVULLfbjZjR6I1o9n5iRz6
/ir3nAnvyaDrUKiFfjBL3T+LTPaGjO4NmcArta0atORqP+P4hVFx5DlTPDS6Vr2PwiixkaeyYUmS
LLDc2Oo0JAdFJjGogx2JAJdHNSPv7lojtAa8TTeNm4vjYA/+gc02ExCYA/A0ewmcAuPl8Jksdfve
81S5w0nVH6IE35gGxzMG42G3yPf6ad5FUYuQDfOr0W4MBcTlMCE7g/GNSyG7cEWX8ejWSj06Xxqt
bx8mu1mueeSDFEvbOn6O6zj2AmCu5DKbbTe9ZH2P98BvU8nJm/lxsq0GoPEkvxLu4/e4T6qIXstl
Wf9Dhwg1BImXJNuZscZTlsVOYGOsPYyVu86oOz0osiIPbD6CTU7y8M6b7OiMIEv2FMhqb7ycZuAM
dVVSnS/1MOgfjH0llc2w2Fq5c1TFN0veZt445zrRZISk2AxbCP6apPS2Oe6c5X4F7THcXfKosi+Q
hw7qzR7c5WGEx8NtjuU3uvznDkf/BfVHsDD0fzj3XM3p//E/+zdZ/+V/yP7rLf6dK/yXH/9rb+D/
pAthOhYoSkhv5q/tAVPHn2xqLdQfriFY/PA3/wroNH7i/6QBMH9pAX4jkgfU7fsGY0paBKRDlvFn
lEim+0e6G6BuwG6Oi60Ldsl/UiLpKoe/3dXl0c0qotCXPlH3lHwFGkwcetWtcjLBc/8bgt9ofuWc
yZFB/eADGoTysAzlmdsssXFbOnUdatAwQuBw96JMikD5LJz7aoiQlvfvVewkBBjM86Zh4rlNolHn
2haoE4yJdUcXLw+NUYPBGLNDl/tgkLQppdzytR2VdLQlGUtt2S7UIfhHpO/wszaRyG8WdppBIuK3
0p+/evSkwPBs/8t3IeLLghQ3HyTMEVgi2kXabL1/rH1T4sGpH9rOvknchkzseE1crPz7Mupv/zd7
Z9YbN5Jv+e9y31ngzuDDfZjcU0opZS225BdCllXBfV8i+Onvj+mqatvVXT2FAQZ3MBdooLurLGcq
k2REnP85v1P1wzseYWbicapWxFiOJnj9U2hCJ4Hx9TDlA1ynmI2Oi9S6cIn9NStg/NjSZUgFVtAS
cY31Oh89NA2H1Z5DTLwZgaTiBsd3UjIv26RTX24xYmG2JOFy26saQTiLxdGSxrTNA/Vuy2E4hNoO
j4o06iaxzJh+dhPEF/VuuzgOcM06obHCT/JajhOGbDl+ZTvwiSlsxloSvg4hY6ssUx8Sc34A0vku
Nbv5zKnThxiXxpY61mjdiGJadyic+7CFuQ5tw9nEDvWnOjl2ORUhVafi3ZCTb/OnLgQmPUWHgEZ4
8oIGHdDCI/0Xt1skq3oztARRjaD8kE0MrcbBYy1yHfEhL4IPU2UUVxIt72jLMD/MZWMTe5w/g5m7
ycBDH33VD4esdh6DTH6hMu+uFFlI7/XEHFM9jCZtQyjy2ZrIPrWX0ZvyswcMJtmJvXyzKrzJucOe
kLJFdiNCrUap6ydRdCw25KDiGcc/0+R1NQZz89aURrfDtTFvOLF4q1b1mLw1RoipmtXK1JIuRuzm
Vt1Dp4ppNib/Vy1P7+lBZQq4kKqbVSuGcE+ZU43aUxRnwPrllq9fX+GxSLZVMWCmwNC3Ic5UUCfb
f+hHN98mmfVo9WW0QVhN8WVB/xrz+tH0mPdFRpgf6Ybh0JSmr7VOcWxHudhNy/a5lomBvgO5vpgt
76y66qtpZ+W69xiX+kmmKFH2AI/31PxlGFs/pgwd78flNXFuD2QOc9wUsXFMfT8cV5MTO79WrVPM
RyPmKtlm+KScNf7urNznllHf54VN2Yx5wcTPFghzJgILPr4IFpQ85ZUGA8iRrNsWopz7uYUggxt/
YdB3C43eWrj0i2372ZQ63/gLsZ7ROhW8Mkc6Q4zHBLVRViUfQn9CvMMrQq6gGZGBmdv2wEUHDPUQ
pS6ofGEt2Hyq1SRWKLO1ofE7U/XiFj3Rv+EC3Pcv8P2gyFLKOlwceAw/y9hbkTUr7tOF2m/REUWI
F2/UTkgy6gYnV7YF6GSrauS0tDL5UvZB1Hr2tW+5yTEaXB+abixnWH8oDM4a2fmjOdI9d2Qj91wj
x3LVXGoFssIMHvKyjZduGGoHyksFAWwmKqMr5YoDLHxYLqr2Sfsbla7HtWVE4ze+6G/O3B/gH9+n
yn4YM94kby1NL7/2P2fRfvhTj1XBf/7yj/zLv+i/4cLtmP9mYAkv9TWvflitf/uZP4zD3i/EcQD+
wtv82Tgc/uK6wvRCRAHw2MtK/vtyHZCECx3qCAg2LSrgP5ZrPMX8Y8qhTIaV3wDdfyPT9nOizYQ/
jGgmPFf4sGN/tg1j8DO7uEsqIBiyO/JANHZt7LmQANLFcKKjpesb5+VDmxL6XP21bPfzTmF5cXYJ
KJZEk4I/UWt9GH1xSAnvtaXM6dwZQu8aKy3dg2E0QXRNjMGAESecaNOkeECPWa7ydPvX74HP+Afh
8Nt78IXPd8DbWb6D74XDssoDqC1teV30qozJ34p+TZM4dsFOte7LX7+Y9adXc93likKJpfILiuzy
iXwnU+q+6m2sEOl1HpvXdolTcxxVsBsCswG/EiJageQtDpk7Miura8++UvCpLCma56AfsPD4KgK0
0/7qpjGVin/97pw/fR/u8taYjPs2pWWmz/D8+3fXF9jHKlw/190ESi4yOgOcVLNEjuCWsnL1NJ9D
4euMt7DLwMzFPGg3iIMcnaKYRygUi55pYiLGD31fFvdtZeGINGaBKFESOcZJE8fdCNMXUwYPywrj
Nl6h4L4eB8q75uljGLXTJh/45YGjXtXSZp7kyJ0b2Cm0Yk9j1hpsuk1oHtnhTbOuKV0kemEmXm/t
iJcTtBsn+qfWxPw0zMjZ64p/c9F69pLy/F5rBrjER8SAfPkS4cKzy/7+Y3ITUtjo3/UVmmm7Yc7Y
bsIx9551NcxyBS7ErK9EHOAY79L+vXcdSTk9K0HLCBoqDQuLMRIlC2X3WCVO5r7mGJP8NRVdHKNt
PcW4cixTrduoBrXYJW4rDgHdVeXWAcvFoKcSUl2HSWUcvHgxQRWq2c49s7PWDDZlY8w7qy3iLzPq
w51h5kyT7egjPcTHOUwgquDuPXlJmu3wsXoPdPGGa0+M0wF5zN0KWuIe52zC3MRywx/bmDk+m2j0
b7I2sveTpOxGtuZDY1OfFuciezQ13ykKk301Z9VQrMBPdTAYbGC8pAl8YiyddsjdpyQMDoTgUUlt
wqvOW99EzQYAJgiZypobA5tplX2ZygqVdwqq4qX04v7V9HTOCLRNR8JZoAbZH5t25HwIAtFZB7rS
hnPn6g94xwN3U9iuz+S0YGwejUilQUw2wJKgGospgMDdsj9+9qY2xgqUzNWLzCqXJMGYsMuxgiI3
VxUNOC1cHCJ/GVk84+AoIRGh/QqnEiBcXLcylfmvcL7IkeH9rj6knBX2BPfbN04ZPW6jcrwX0wys
AwhtVdCZHgHl8KwCqsVAHJW5/TiV+i52Wrc8YFcZ9u2sn12Th8PWMzvRHLQyxvA8FgONJ21Z2nsv
ZvJz9DBBx3t16YdMe6oi80trpHtpkKQOKLrT33olYyomTYgE1+pSO3lpoCyxgfq4SjVwg/rSUiku
jZUDl2V5p1glbmREpaUOlnZL/9J0GV9aL9NLA6Z5acOMGNZiPr+0ZA7fGjMv7ZksLzRpgh4NvuSX
fk0lO/2JL1csrZsTDZxENGvvSg2x9+iX2mlPLXxNdWwktlbci02kjim+MzJUFqrXik1jnW5tvw6m
9por3v9VMELZxCa796GTzCR8EKFHBArrWDVoaBiO5Vvj9QX+a5MQi1Du/dSKkoVE2tcAQvtD3Cea
6H/pbBh2pK9JkLZbdqfygCOHazOIkPgEM9nF1JptZtcyXyCQcqjI5/p2IJ59wGvgHJrEJKLQlM7e
z5XcUJAe3YtBxbzp3sq8dSIGEtBTaMRbHLWMaPzQTs7LVCndI8gN05n5rLG1agm6eYa0F63KiTjZ
Urwj/PVAG73JrD7gxLGwW7at7k2DaUimrnphf21Uqbm2Eu18oAmenmMlpjeMJiREBRYZ+JTBlcR0
yZSFUtjKp4aNEEhzbFybbXjCCLzpR3maKjzeNBBX2zG2mr3TaXPr+q4bbUeV9Wc4S/Gh1TgKMdqK
69mjEAvHo+8aGzslSbEufY8m6spbeqWk0T+EPWTxZu77N+bIDeeNwST6sfx6h6Zx3lwwnDsU5nzH
SQUGKyHlO3C24V73iXOCCvch7KqIMVKIo5Tg4aFCheoI7SnjPnLEfAuVOTj7i1e/gO51CI1gZOBf
myFxjFw8DvNA2oBrAieDUOkK2tQ0rkMNaLQsB/u+A/izbyp7gqBc+TdllKQPtkCtnAM72459R7wd
yMx56NybMqxPkQzDk2XTNFuHLpjSDN+sC/JprrE+D1OuNr62qxPfL8Tcup12oEpGnN5euFIZJ7t5
ZJ5GmEPfx0Hza8ElFG1qMefr1BUJXNGxHW7xalQPrqHyjWh771nBnOZvyKL9OEUvVldZRxpwra0z
Td5hLtDRMxVjyYcuvvfmlEwsGvSedigXCXr2OZTW3S6PmnSLk0asZyjl2zn3kp3Gu7svo/GlsSJ2
UwYV6THQ1iOHypL8wBi+NTxmIdgXa8wH3VMK1uVoWej/GI85BPaDtbaJZMJ3LsNp7xRD+DFpx0Gt
6UMJTjbeIOaRvlHuzLArrujotSeeta790EGxCZcGZXxkjqtysFFuOZ04F9e3wdSQTPVp/wV9KkFn
YgxuNhxfaIXq0b6yK/RW5CHs+5uMuvZm7sQnK0yjrZ9q98z0kbvAAoSwZGMVgZvauGqAuR+YjBSE
mjGqW2F8hkO/wIjN7h53jUvxUTWC2yl2Tlg32zHlU6j8/g2wbrJB0squtTR53nLI30845raXp47v
cBzbAFPGoes0+J9AaMXPrJPmCuobvaHTMFyJbuzNdS9ImblGZh1tmjIPkUzh75ZOCIfICu4yMyKm
RUAD6JJidAEsa553iVGmhzT2/Bs/Yl7jcmsfSzBlu6Zs77ATjUwRvfRhLCOGydiH/JMdi/E0lZYo
Vzx4IHRBECtvujHqtgROm23uZeMSqg3uyL91+6Ssn1Mrb25dK61v2jzIgeJjd99SQ35l8Ifv/IAk
xCoY4rZcqxRkGRRzNKh1CNdXrzWsg/yeU7N6r03pgig1pjUWTDzylsmrVzJlHfXjTLxmWRLQlqw4
cTtmwjYoRsdjZl5gRFsVkoj2RBIKnHTVhR8VvBcwfLkN87G1ujUnIchKMvH2MbO2m5xN4r2ZOj3Z
6cz4IGDn3eHq1Wd7xLZdDCb2lLTFnN54YTptrKLzr4MqsdW6qcv5XuORO3Ne64gWt0FPjTp5hC0p
7OzkO7PYFahS8IeyKFvJIVsO5ZGHXoXih726GoedgU1sN6uQPr80HWrnrSBcX5TMzVyYUXWXsxKS
D+Bvhl5jCOptg1Ra5zjK6KW3ohTARBJX/YOyhpYhAyA8XNQ+DjgcYEeNVDkACsjK97RnR7L1iQ/a
+5jwJzFIB5YHhKIuod6uGeF3VVWan9hyi/kwxc5QraLcjcFvOAwO0C5bB5O7lX4ijdrc4WsLiR2V
oa74LOibJ8pYhQHTAodgGBMgSZoYqLM3EDVIhlSe8zED6BG5PBDuZp2QtVM9LNGdtAimOCQ43y+H
jb8lKfyfiAU/qA7/D2FyUOC/O5UtBNrfyLIL5+c//+N/yeG1eyON/F727z/4gy4/+IeoYP0iOK3i
Mb5YmT2OKN+BcsAs25R6eYFju9+TYVEOSAnjb2arGEJa4HT6GyiHHk//oiUgKbh+GNjB35kB/GkE
gKbgXUQPYsYBevRPZFjQXeApw2GxsdjVS9EKkPaB0+a3HWDWaS8ZpsJbdRKMgmAmqrXlxt6uZjT1
lJIXAX/fjDMthJFmF2F1tQV7ZUyYO5d4QOM4TUIEgXBpkNNVuvLlpN8rA21vvxwp94kcDP4KgftT
Fw0gdBmwc9h0LsdOGPZ2eLKV4g7rk0YMa4G59asTpsnn1EiwXs7l0NO7HJScxYqYeAJG6rp7Gph+
PrllFj0FjnK/Ys8YT3VcCrqYJSMDdtXEcdfAAqz3ruzdp7lM8R5P7sTCScQ0AEIt4i8t49cPOp+L
K/hU8bkyCSauMoyen6zG9x5xYKTxzjIEdp+FsPiCyD+2Ox1QXrAr2JyWWzcpMmYGIBqfPK38F4zg
yP+JEANZhhYPwIFMrd6Hl0QnxxzSnZBevRFJf0l9tnrUj01QGNf8fwMfShHbxdrOAraXVRK4/1PI
x31JpuZR19ys/7JZnp35X97l69eifn+LeWR+++uOX//zP779zG83uAh/oQINCzQ18BjXuSX/uMHD
5S4WVGaxkfR96uX5V7+rhjCyqO5Dw0EcpD0rwAX3OwmL9AOCEwqkE3qBZ4V/K+LwswJCp1UoHFQ7
c3nEkMP4UQFpKxxuHAObA/C9Y8w4q6e4tXO7sxMUh+8ef78pz99b+/78UrbjhyIMkaV468uT7nux
ZSBEiUTkVgf2Jy/sNV8pB3t0AvXEB+P/O2nnJ2HHxzZJbsRexqfIsvgkf3itbpQejic3O0RmNWBV
om4qSWZ9yOLi31Yh/bOXIkuAm5MNEk/dH18qS4om6C0rO0DIe+SD/mym1XnK4uNff3p8+z+/0PIs
xvfpIztaIYv/jy8E6afy9US1mgyBdWlCTdSnQHKCpZzTxBuDREy2iS3GYbrndzW94tqVNEPNSBIm
kuOVlmRC6WVB5cNWJjncYXuhaITlp3oU0s+xs5XDnPyqWpofYJW6HyE7UN2GL91eonTMspqpDvYT
YtA6lmhIfUiPKqIescOKqpyHcByj9qjx1Nymnk3zrDRIiaaRjwVxHkDOzF5/Jek/37R9wvO7JXF7
lej4CxHP8trWQYlLapYMEuHPzmsbvA3hRr8bMbCIdilKLbJ1Blhy6rFbXkMRw/mDWxtUMmnMe0Dj
SQUAK8I6ms2Z+YLSSF2JUv541jqg5h4u53BCNxnOAaRfotW2/TwIyYGwJkCCU7x9sPAprXTGGLZv
lfNg+6Iy94lO+3tt5NPBqqabqBf0oaug4gQ6dh6BlrFNOSf6iapoNTZqeYKrkOt13U3MdBJrrnGq
ZdPAJhtHeXw3+/HwSEbevOb6pIVHqfxTMzbmrptzuQ+SID4PY6I/9hTNnD0VBtcV56Jsw4DLvvXE
wDoFEQSXZICXxqI55oUAXr8mAofXexjtCd9+5Q4WNREZE3ArdfMPDX7CLc3MolrXqhVHTD4RImE9
zuuxpaH3aCCH0rFtlO2TnBznCfSslwDGHDqsL1YazgytwjkB4W4mfJW1491KqzGB3QZ02AZtWn5U
8dBTgRxHQcD1ac7d2qe4iRSiOxqBPpepmJ7TgNTzwWd62K74VMMWLdh2Vf8l9qow2c6p1ncZM4sb
Q1FIVRFPmWiDEMilDcozyf082g21DdQbWxIautu7u8Lsxy0yp8XRnUm6Ss3qQ05o9qpK/Fqweg9V
yUi2TiIsix2j6pVXJcltg3y7tbLMOdmFCxRUlZ1xPZDXPHOIba8d370P3L6+6genZCBuqJuipD6s
0018PRlZaF1po3d7Bp0Z1tutTKgb+5WWpML4tvyy9f3nbXWX4cX3SjX5OEYNLCKmxSONocOPN7+W
3RjzsYZ7zlvqVeV+/SnSKSQCPA/TKQmEPpizmR1NlOYzLeGd3uvJHT9PtVG8DZ5Kd/0w5J8ys+yR
W5zmpJoQJrdq+EZpvpLKvAWXKN+56xll9K7WO9G3NJ9VPDq6fSMHcz+1FhS0/zk8/O/sKwJvWWr/
NWKTCqWk+GEY+e0n/jg2OMwOWeNcXDs8xJYI5B/HBvcX7ERs/l3bIQwu2LL/tquwmFKG7EBCjhoW
/8v6xywS9CbHiHAZGjnMjhzh/J1jw7LmfX+1srizo+Ht/fNdhUamt+jftY6CUYWdgsyUoDvgwJSW
/BbA/dd3xuXS/+HFGNwsoFGS0xyjuDd+vDUaHP+FGMzpCLqD/j4oj3kZJI+yxriHC89Pbry+TjeZ
Hq2dNNOrGojeobJbd2OJYV4nWRAjCAdLbbpCQG3rGE8Nw5ipgEE5cBrYhAMmPhvKNM1kKf1jpbll
DYZ3I5HVmDiwXARDsh/E+E6r5JPtZK9dAtKA3vkEQkWikDUpCpvr4dmxS+riC3qEKmA3WQrPMhw3
hjavJwBlQPeMp1Q5z7VS18qYmvUUhcc2hYQgPQ+SUPfSSvXVbPIbpJuTFWTeKpek4KF4dCs2KOa7
qutgO3WoMg0oQIwEMrlVZe5SW+jSAAut5JDYGSQkMSwL1jRQkGWG6wncxG3USe+myHW4xpUc73L2
syvDj/B+Jj2+aXMySXj2CstWVVAB5QxoxmSyh7B/JWyNlBY6KNZA1pcsuHfJhfNBKuJWhWMiOTEh
3lhVML6HS5ycPzWl65o4wEgsasmaM7Igdw6y0OAbMOd9kUd663TlWyOjARPLkvP0JZ26g+Nsi5Dc
ZY4DDNlX4zfTQTjvQRZJeI7jk+N4EwE0q9rJefbWsgyyjQ9YdcsSr8Dh4wNOa/e26wsE+2CRe+YO
pChfCE7jD2XTNftAOR/73OcRWPqPfhBke7PQ1S4g4LuBxZEzOUmPs5Nlx2FJ52cF1OOiqJ7tqiLj
MTsfcSQDjXTFE9mwe6OaBQC8NmUITwGHk5jiLh4GH/BgeQroAKVejbbPQYHkY4KxRdYfVjnViCz0
iIuNjwikXfdMacah7sr2SPOwWNWtm+IgKr4SoSU50Jd3YQPAMVfdixol10AMXCcnlYyv2Xzicyo2
nUHs3wHdb2b+bWzqZD0VZAap74WfQwZgh0v91kbQ3TEy7Xe61DYLBKPC3kESDdlPrvAqJysotC3D
J+Y2Kl8qvXieUS5iBasy1skdsoZIGBHSuja4MEmwfuWlseIyleBA8l0bjmCU3OdibB+7PLmixBaa
WN5cFWHKx1EeMqPQsFzSfW4aZz1Wt0xjVlgFP5mOZJ/W/crg+6nMbPRxC+01fKqLsNsGPczZyTOT
R/IralfJ8Rp1sNoEWfHmlM20DwaLKABc0h2DQsq/SvpYfbQIK6pOFBd2a+rtyOe1/RXMBL1i1/Xk
k0aJWva+sdv2924RGs+aHQQ7v3rDueBDaCuMvrZFsmZ2ARXSzwmdggk5NhF+gxnYTUW8Cn8zzQoO
vqUmqZ+aQVu7blDtrxpn3gLA9UxaNmCKTgdJ0e4VVV/wFztyBpisu4dc1AzQo+698grrU6g9yZ+r
Wk3bV4ydTZgpcFLfrRO5l+5hBsD5f3ed/m/oCIIeEDh/tQafX9Xr2w9r8G8/8tsiHDpIdxzOaXVi
msAKxCnz93if+AXrLqd9crseVfdLtO73RZiVlrQdflpO7zSzL+/h96M9+EGPszGqHctZsJzG/4Yh
iNP7T8uwzzHY4rfkv2y0gp9PwSpWwDt48h0GhxrJCTALZvyk7jcuLNQv2TgHmOQDM3mZUZmBX8Fi
f/AtG+NQq4q7tq7aN1JNU7+KisC5QmNLbpOgdVZ9E+anbIitVa8rd8vGNEGAH3hitjyRwIu1KcWL
DujpL5POi1PgGvW8MQbLkgehTLqZEgNUOoricm5jbZJjD2fbwcdi7AMYIvTAtJYONrFhAven1M7a
Vj2jS+zAJl4C3witTV724nHhSuCjbGUg9kZVeK9a0/3mlMG47Xwlb4kM2GeOjjZwWEnVqLM4C+wu
NcDUw5hg2mEDWdvafdzIY1QFszp5sShA8brNfKSaJuteE5BjgPw1IYc1bvtZ74exJTQ59KaDe7RW
8kNvQeZbpXU3+GurDW2Hg2rUQPhKq+RM+ULOtt0ZQBVDvbHIaxe+3oGndm7wLevPdmJGIz1toXVN
W1J025t6umqDbt5GarJuvELQRoh1ZMJVqbt64zXp+NxwVOE8PCRpR4GVqneFXVgdcaga96Ujap2t
cRFke6CyRbT3sEyI48zf/pxjXArIWSRLO4IlKKhZowDD1ZVx45dH3qZjb2Wssehw2XiK0o/Yf+zd
DJSeZw75F1kPVnht56m78bKhOg6MPA4TxWZbe/l09dRF9+gUEs/JbDHdnp0227NDExsXNOq9q/3y
DZt4cfBGk4BMxEz16IwdT3GjdZ2Gh6eXwgec+vApJblJsic1PpauJTbJHKkNgcaWrRapuhqfSIsc
it1khKS9Bj5H7wBtVmuCbxZp7CDdGFaUnP1kxsdpTboG9ND45qbs/BfpGWG6cpYwRwvuyT84s48z
vMAJum4vyQ+9hEAoApyap66JrOgUOX5LVLQfRfHQe23qruxLlgTeIwYSvnHmwpIKSqiKHSRt4Ge+
wjIwtUaS+zcYNRJ6awn+Ykib8tta84orX1vdm43CvhRf9sENMkYOBqxSoR/hZI3SW2K57RF0OHyJ
IGRcOdfuTQPFDteEkBMjIYZAdaNTDGi9y71gN/dtFlylErKs4XXuPoWspYAE1eXDXEbBkS6JCtpY
Qs2DyLsjsSl1j02j3g126+zmIKrfGao6H1Nv7u+LeimDChyKSxieg6HLgo8y697HQNgrP2TmBXiS
cKBnVOoqm3O1Al6cbZSsn6gi6jfDNIw7KFTZlTOlL5jzJVoKQVunmm+cYhHvC/setxmT06gbUZES
kPltMb/A/0JWF1SkaHPajlBMVoNZAjOMZ/8mKMpgzYCBmFJQekCSnNgGelxGUXedIZQc/ag1Hmcp
/Kc5cbNbEWY29TTubWsPdv0giRclNxOyxVlUfmusSNTK25Y6oi8oEentlFbEEfy8aHh7xBHZQyqx
bjM56JXbNv5bCOX7JR+qbE/DZ7Cr6+XxxRidG02TV0ui/IUnLYW4Yf3Vhj9H8U7JllyLOD22jj9/
Trk4r6nvirZ56VxZuk0QV/Ap3OLbWyz2Rn9nGKawtvRlJMcCuvIp6O23uG6+zknOgHqAHUpH3cL3
KE+16pvd3LSv9YxSV1hWccrdaPwC27E8sx32T57KAY7htko28UDMoq3AObOXn1Zz6+OW1LYtv0CX
MfxNWrFDXdFUQtHUYIiRuSc1L/Wo5B1dmRxj+BxOXMDRHiNO7K5RV0PYXH6qujWEf2Pvy47nfkA8
ymOxwE2d7MuMItnVbKTle8Aw+oWmaQ+PjHIMnKlh06SrQOS14Lu1w4OCRvthHnT6ebL81F7HcZV9
qutSvtMEjBjk0Kz2sanMBAuRUYSbkL00pb34Se4EG1v7asJK9sWuCc+t/G4pvkImo1CXXgeihCWN
MoYq7c/AFgSwkIZ5iwluN11NU9w1mzqu02IrU2+MVvgGu6e6w2ME7kLv4si29qyp3avyK/+Q11N/
b7aDl23yyS2JsMZ8NOumqjjnUBLghQed9LBzLFe3n3qsV+TpjKA1V31vp4AiKa4nh9fTO5aXVI33
daYO7bjk3g2q1rgo7eCBZl8Jk9H1uHGUHF6E0RNOIADh3o6iatp96wIkJEUMPVpluL+CwTNaDktO
cZt7Ir72ctM50WIATta+9ELAywy/RLmvaItwKY6I/N5B2lzaJPJR0SzhXlomcP8E77ZL4QtlNNB7
RJF0n4G7jLfOpaWisMHpc/Smu4JDLz0WaKnpdTJkWXPCe0vTBYHY+YoggXWAdGZ0e+Fl5udyqcdA
RBuHo6/FVG5T9uHFzq0QDHaZnMvikRgeLRuKOdpLHkb9iQ0+SaAS/qVeZVDcCMrhOzqZtaFABOHR
bw+8DZp8mhGdyycF88InQXVAD9v2azwH6RNND+Uxr9JWLqnrUNrb2dBGdtfYEVR8/H3RRyeHz7HN
jcTYRZhCX6iFdeIN6XniAmFs61WBcBheZ/nYfs4iMz1T+O0QtrBvJi2hztCVwXO4qsfoytOZRayZ
6Wa7aI7BORpqde0RYAd2p8kri6oV16kxQ9yJPLfYQU1TAwDGqYn3fd9wD09UYe0C1eTutsQfYmzo
j4SR9P/9pj70Qnbh/1pXI2T0Wsof8ODffuQPYW0ZyuFlZ75yIXP8Y1zHcOcXWm4Q3Dzcgkte7489
ve3/ImyEM/7lN6T4P4Q1TP6OzRBRcBiwXEYpfwvZ4Xi8yI/Smou4xpEidIj9m+ai7n0/RUsaYPxF
ZqdXspi6BJYyBiDKLLAfEm8m6q/XaWeG6ZEBD4xSqQoqVogbO+FuLEcze9CxBTo3Edymz0Vowm7t
c+rK8YswM99QM6wmqkzz6IsCNnzkjC+/8DwUKa5Lg042mwqPl6SNpcR8adBDV7HywmisGwJAY4oZ
FkOsB0ikrKIyv4dYQ39XJLCMuYbANRSmWf9CHW1bwUEW05YjR7/n6KIAOrTRhv1fuBdOEzynOvko
wyq9n6fefmVCJXhsTpjqut5UDySQm9OU2/2511PhAY8ts3qjjRgBj1qf6sqKvcGvVk08VtmTco3w
UxzL8K42atZsI/Mrb2XlptqLoEv2XgFFbVO7VGJew5DK1b1JuU1MfVrkygevUnC74KGvVFq1xT16
OJnupV1E8IvzUN8QIHNvjXkpzpouJVrOpVCLozoNtZearS7NjeeJfCNw4aWHi7AZlVxEi+Fh4sj5
qPgIXothKe9K7VqfGtdUT7wDea0t3prtz184p4E17f36gx9ZaG3SpxdM2ktD2AWVdakNc5YGMX/p
EhuXVjESfRSM8YXzHCaJ9ZIs/WNNQhMZ9kL3zEf5a3epKas8QWUZ/FBa1HRlX8HGpmQL2ycbvkZ7
ax6QlLmXc72nhwxI7NKH1rcm7vOpeQPz/im9lKYNsG4O3tKk5n9rVSsoWGNqkXzNbZNglqs5ihQI
cLVhmmsThtmRElH2tDEV7CYG6CsI94DeEoYpPWhLQMmDtzUNT7yB/7C/Wi363k5MCitcnuxbGuLk
RFXcdGmNm5hhP+ARo0uuoiIUoEfep/V1bnbnDh877As2GtkNVv/6WUtD7MdLR1281NX5+KepruuV
3S0A6Cgb9ozLK1ha2EXKT9rp6woB1zedDaduNb0JN0+uLXqWnLMFPFvtMNg7A6jQNpd4VjrHu2st
h5V48suA2hhWFAFOuwHe7LVfY4ZJm9b0Jn9XcHzqdoVnyidQ1djAWjzD87ZzRsEVRyKtXFX47alc
mwmqMaBN6YEs2Bac8MS0ZOUdQOgd6VL8jY3dTSM69lSduP16+w6bdRkfCovYLRdLRbAfr6V21I1f
RDPoUsfOP+Hmi7xtFylq3bsC5gxqtcbswsY0PccMhG9APM+bclLxuwzscFvBkXnGlJ+LdVS56bps
mjgAFIPJmuVOA/4YljGoYcUlLpzBQA7laDzFe3oKeILMkWTiiMnavS41xU07E0TdMaOXmvFypd16
DYFDJse5GzQCmk9/wBkVFVFgMmHBQpkAydTwD/QLuvZID4uf99XnmsOp+yl3WTfLWc2v/K7Qyf2M
tpYyNOhCiWydErmNh/DsXpz5zsWl7+TTszuoYS8vHv5hsfP336z97sXnX1w8/0zL8P8HlyxAs8QC
uPhABkKceUuW0MCwxAc4jnMQTC6pAueSMBCXtAFHALlOLxmEbIkjQL8gmcBGPGNgcUksGOmSXkC8
ILN4yTQYjfSfbaEsmOFNROqh6TBOreIuBRNEKqKQMCjrWQt3gwL1IVrCE/4lR5FdMhXsQclXMJQl
azFfchfFEsEIL2mMcQlm9IGXfpEuwINNxbOyQH71GoyXS56jumQ7skvOI7xkPtJL/oMFhmyIt6RC
RrLV1IIuYZEsq0ZimwRI6iVKIgv9wHaOkIx07L1tuzci9BGdSKDQHboyhpaz+hJO0UtMBe7hxBVK
WMBvsqMK3Po+RJbYGQ7hltIpKRgv7GNO7iVaAjCQ9ts7cwnFcO6nMcH0ccQTmMG3jdLdBvMO65YB
mG9J1kCCdkiFIiCUC6a3EQcTo3v4mnRl1aUwhsHwPDdpPf0Xe2e2HCmWdelXqRegjPEAtw4+apZC
Ckk3mEJSAocZDuPT94dHZmdE1F9DWpu1dZvVVZVlRqTc5Q7ss/Za3zJeS1OAWhfKp1gVsg/3g62X
tXO/kzNu2uupn/PrsU2R9adO5f0H9VlV9vB/dx77/9VJaWA/Rbv851PbIf14y3+e2n7/O39IsSsz
bc1dsr90TIKIjEV/SLE+Kq1p+awI9e8Itj88Vsbf+adgxnTdZoGKVPunEOv/XRjcWSCQgZh0+d+/
IsTi9fplaBMmOXafdKbw0GjcdVv749BmE8lsS457B2wOESzZRN5TnoQctdjVrcTWDQ+bg6bXgoAm
tuU9SCeejb1pKGYYR/rmi3Az9CAjne0LZQyts1lyK9nZ9lQcmYdGOqeguYnh1VY6S5s65lwSQmkS
3zRe0jcfp/P9tOAt2TRzhSO4LabhSUekabfCGBmtRN6NINBqQ4NIECUC0L1XxbgbXaPcaYVFmE8k
Qr51rl/rQVK0UG3aXmanBXlsPWHj8t9EbKNGbmJtS3Rl1tg/tb47Czukjcvzwz6n/XVjF2OMMJFI
f6PNrcmzTBvMB+EWdzMBOyA7DLSfdr6MPf7+xuz3SJn0xC2iMJ3D1OCNC3Opqfu+43C06cVgEW2g
OuSpYoF2ORpjDRSfySILFq1o7mdDdJ92PADgBxRAzo7NrcWTXyvrfW95ndxEmap1kD8U/VKRIT3e
jOf3F+nA8Z4lamk/UE/gUDwq0kPmc+u1GxYtG5NHGsu8DgA/t1kiKVsnS3Ls3v6UvkVukeYBTvQe
Ootw6hezjkveSunFH/3UMSGY/tgtQb2wWd0ukbcF4BI29M8h1sdKOjvsVqRllmmMPhwMJW/akqg5
xNImq+tlXhr/auRX8iA6aPPhkrjas1el8pawGlSG5Uw6yFfoQQ0q/laZ6QOUnfcSURagRAZ9w9Yo
i6f5x6ysMhx4qAiR94d8RS1MFk4fa6LJLSbicNAqZzrQfVScpsy507POuzOmCB+wXenTroTu4MUG
/eh9Ph0SmOBHdyVBkNpkPdva6i6FF1GpOXLDuS1S1siJ9zmaRRJ0bVFejXAp+Fp0B0Z16pQxre88
TvA7PV+Y0c266A+dz4e6WcSsX/c+WLuN5AgfErZwn6yyiN/kyteY4sU88mWFVOHkzTfNVWnor6CO
2Gg/TWa4J7f0XqSz5k8ykmP1/DJ2wngy+9YwDlSvpEG3NBhehOEzZk2a014psCO9Tw8j7Kwxo3a+
IN9YEC85tIkpb8qVajJAvNDvM9Y9xodrRGW9M2E+g8ZXDddCS9q2Ooz1wldVTTrbUeqRVoYGvCXt
MWlGktkcWGIt4BGJmYCiClMECfVUA9bppbpqs7Kid2H2oqtMtfKbzikNMpWmFfcQmXN4g1VzYv6J
rpmNizt2F0bYZn13rawCZYOrcrpu+Z01Gz/zO33DAOx8aTtX+XBTo+W1WSRN5UBb4yh0gYS+FNKi
Ai/DdvUOG9Z7tjEr+FemK5cXCaKVZYMmxUHyfKRiYESh2gr86Cy+XdJFDqy3KyMnHryY1gSIbu6v
o54qnIVF0YFinfyAtuNCBEZzkqHoiui28Aa+S3AYgVn/93H6n3iLEBusf7nYvH6b39pU/ehZ/v3v
/G8VhNUmvmA2h0zWtvUDuNTQBU4h3MosPIUFwOUH07IFzggLziqoWB5/5s8HqqmvxWoIFiuUyLOd
vxRK+PVpSmobLPv6n3NcnWf+KpH8EL2vcc+nKT1Vp8FSNsRhLbpsY7P4N5Y73scvQgs+KFfHP8w2
FgDyL8/slmfesOh+e2pmVV7lyl3CwXbLw2Sxn2ElAcWP5codbBJ9tw7y/8bva64W5Z9sTbaNTQv6
kufBhjn7xn98lzxba9B1XXNa+soJ6SR1ggTx50ol3HQdh55yAZgR7vkSZkynd6KnHqnFH7Wn3W3i
mD1nl7Fqhqta2JLyhLIJtG4MsBVM9abouvZZpbbPlhZ2NKyGiO5XY9aChMK1nWYoa2S10rtYgRwj
27VRXAc/THC339/Jj3bwf6hg5mPkK6I7AqXNZPr6hVHgy4JU2pzXJ8dt24BuFP9F2dNDq5UJ5oyi
vJ6Wmc4712SzLJORBhjDHk9JVIvHMTeyretp3iF3rCrMtc7cItzYO1CtTcCq0Tz9mxe7vphfPg2+
C3widBFA3jPX7+QP3znqmiy/9NzyZNfkyCLBsqlrMQIbg/FKgdOJeaMPdXCinHvpS36EkpWF+F+L
+3/9Qv7BWWdD17DJCnH9Yds3fzGB2wuGK1A/6YmWPO00uaUVpGLJLyJfNrueVcu/+ZQwFP7DO/cM
CCZQZyg3/EdIcE4upSXlF58a0XdfHEkfJnXMI5jc1LG0PZGd5Qu3/BxWVCQrvM409mxXQM/Xhup6
fGBrPw+w/gQj4OK+uGt7j5ukJ56wC5obzT6oFhzu7Za0TcA2nsVeZrsE/BI/pEEJH51w+PT1XF8L
gyTdQb6RZt/MtU9IPzcLKZzExrluyFqbh5a1g2imjEgTtBLFbMzdtaeoXhuLzJk8aV9SVbiZ1kYj
SbWRtXYc9WvbEYoUvUczDUjVmhvfkgq9wy1HSpgNQL1NzrVJZDbb0KZKCTWy2w7neqV+bVqaSIjf
JYr2pVXrFHcTMz5yDu5z0p80bk0byPQQiwgNryVOujNkGzoQRBVCghxefJSH02SIeKdB1NxEswW5
CNYJPVhrWZQcmo0UzZEstXyqpE4LF2Ift7+p2JNekuyEaKBy1i4qLXW3DuRFBCw/nNeuKi2ZxdFU
FSzgjOnTZEM+Wu+jzlk/yAv+ndW69B4Q/qD/CnglXVjFuRerQxjwKZS06csyNLUYl8K16dGaYYW2
1xXTUb1d/JJJRS8rw/rNqtjQdRtJlIqOFxwe2YOazbT/IFPA2Xlej9Gs6DlR++fTdXQ+aYsWx3YX
LFLPvKs5Zyf+6p/P5vL7Qd04n9q1Agg9VzcujTXXam5FYzxAuCTfNdH7LYKxhNGzHeXopad4hXLg
aIHPgdaHv5+cJEU6EyjOlPU8OI+ZJROMy669EDKiv3IyLfsZL08TtjYMuLXr8hMGWLV3PWS+rTtp
3SPtT9FLUtplG+aT3tNba8shcIFWV6fJzDIo7a0tnkskkGEHFR+BwmKF2HitGQyF64J07br1ZVgd
pGfOSc4U0I633ttj2s5vzKzCzu3FMkdfd1Edoa0k8dF1aao7ZrFHxh7wHUNjTxn1BYmK9gIqAxtF
m064DZ1XZWhovr/jxGt9Hbu231Q6pAjLbaLtDNjo1kf8DSvXKU8zctkhKbZWHBlflmqpENyUZmJK
rXJEzijJrjyTywEx7QaG32/wu3TmVvyokUO3oq+3XBDZQONiK8ajm9fDztJb/2bxnOkGFIm4HIuh
OY6qe6/zlolQ1eOVHN9x+rRbX5HIAAGosQQsxN3sUwKq18iKiz+hbfdelsIxmtsDKT/rgdyFuMjH
6NL2ydGb9viU5HaOj4ZeTg5s1vWitJhI9axfJSAFXwtjNE5dWXp7HjycXdIFxkw2r3ZkE9ZashaP
yrExA9GN7rOQffLZqj4Pjchtig3uA0b2lDDG3Ims38jepGX8v6PpfzSarsW6Pzzx/iE1e9t/fst/
9tx9/yt/CD3i70RaGTMddMNV0PnBcwdNk/3Cn4Mpz+g/pB6d/RztQlAsfQOb8Zrp+8NzR5yOZyrC
PSLU93zeX/DcWe6vgwInHtzo+NAMQnqwl34ZTrFQIbOkhnkAuEWwXSJHjGHK4rDlsK9ThUg1QxkA
mu4BFq6r+XpdJAiY8Ndl2cXdZlyX+M15nw8LUhxlCcN1P7qDfV1xq2539hR904Y0TvZL3Fpm6K02
gWg1DDTD6h0wzj6CmnYPN24GIAO4oVqcpzzAUmccwQvzT3EvN775dZEwkrGlWG67F9lAs2w02Nan
OBsZoEACFnQ0Fj6a7AF6JNJT9+NqfRhXEwQBMGOvY9zuWbqVaWhq9fjYxSM1l9XZRDGcDRUA1cVl
6VHDshmLhHTJapd8lQULnPxsyeDjxkA4SzY2/ajwJFYsIb/pCykYhg7Tup2W3gcNrKVRqHoXDxie
8e5pPJtBcseMP1n5ZF9HhA0zwCGUvfrKoUdt9ZJoCppCOHMDlMwOTdxunE4KC+nJSF94Vpaf7ZzT
yJRmo/XVLNVtbGR6MFRt5N4ualpuwQNolKJOWLv0ujRAIML2WnhY+KxLbIoC8DPPwwofmOa+ukzT
Ib2vDI7pdA/JWdvNfdtBnZnpUA4oQR4fxRyDlOyq6g6JhMo2fuvFJ6/avylTuuYCk5pKLSBwlD2D
227q3VINmLgTYSbvTm6JRyt28yPXR/1Ng85CFzsbFTT+SkfCr1wN8NGQaPbFmvqEoRPDELbYSIR2
TPMB4ruFsc9kkPhWwxMO7Ei3ZKDFhncHNJk+ybyL/aPq9faQp+54yZ+cv1ZTlz9OfhY/V4ajYZrT
lXuD+85/NzOOQ5uppvyQPifr0miF/1E2otiQfM5uNc44VAP67JyD1s6g6qBUNCe3VMkxhm5y0TpF
dEEcQfH744nOb57FbfpOd4P9qaSv57BbOB29GYNDh6zZuhp8hxyuSMgCwbO3PnzU5CkDz8B+u546
uqgNUT9j0ZraC5sVGLaspNerQNmDS0zM9RSVvyqOfssjkQ8hUGvvOYr75N1KAM1TRO1HH0tuOsg1
URbv2trCi1HnyECCNyUAoG09Kxu3emKt5pPaFOWGHRAZ+CXDliPLGo8PpsCLlKQHV8w8ZheZSJzX
BjNdyray6GuCmGp+1cB06psYOTXdKV55v1FcY5TVizFawtyFyRPogw9pf630+iQwi9eqmZfu1Dbm
shk4DNkBAYeopu51XC9oM0kQkiXz0wbHE5jX1kpsi0G69H7joNleQpuXbwt46DEcuqHcYUaM8lNC
SZYRunWC9Nva7uRszWj18Ss8TwubdV4N6XxEYxQ3BGRv1ZKjVVX2+kF8I2DcZVsKaOHnZumYzu+U
cK96NIiY4hhN0xjEuN6u4xZSvW7r6NW0En62VYRhx4rlEXe77VA5CKRqY5K4x5rq6CzHXIf6Z2YL
61vjTWpr4ya6cxoF9Megv3KjzNmCfD5qD/qwFApZypNeuLSj81jI2oF8UsinqQaGsR1JMwA9zXNm
WI31M0GDUbFsFGrGWpUrAxzxnNChA1+Ate9cqfsmtiy1KanzUnsjntonNkIsdDloxAHXSquOMjW9
nTdDE+AGoJcDbF+To+fUOited6JewY/9BGxNoWX5YeCIkR5KgfcNgZ+CrDz1U/Nr7av+ymlN58qK
iqgJctK/nEnwyt2A3jfuSruqP6zeEF/afrGg+UKWO6HEkm2ZKSDBCpcCA7+IxGA+NRkYkEI3KdeQ
tj+FRg76JTRkFo1XjcFvInREqe2oKoiObWwrl4qOOeFxIS2we80EgUdIsWB18woQ71iU2O5Ng1Jh
1Y5PvmyX34TmJKeoX4wN6J7uYYbZepvPy2SfmqlLX9sSZsWlUWYtIaJaqY3l5yU8X4I2Wz/P7WOh
TIRRSkW7DbHU8bpgzXqng7DZJW5q8NVnBL7X1eIGHSzHr1kO/yZMjI6Wc3NMtp22YGbBj0nwl6Pm
B49EReLZ9mvk077o6XsdPT5FQzpVkGQNtcTzaDzwYchw3ZUfq4qvNFeFt+DTwLViDa549Sd1Q/YF
Yyfn9qBbKzMgje21VjzUmXFa1wlZzV0jYlW6wRda09li9I/jMNqXTlNTzfvf0fA/GQ3JUYh/qVo+
fbZv73zP//bx+bdjXL69p9X6f/O3v13mb8NPBIbf/1t/zIzW38+KpAEshQOg/SOCgTAGUII/4pCU
Tf45M2IEcylgIhPpoLWsVZI/zIwMd8DZsYiZYBj4V39hZlxLLn/SltahFUSBiWbq+jjMftF0hkKr
m7py02NcQ7F2vXj+gFWGd9WutU+9yKZrHtpmGi5aGW/dmuKQvVSj/gGqegjNYsb/rSflB/uqmR0c
3/6N7JT5ictNcU7P1MMAGUX//jX9p7nLNcHyy6v2AIxaK7yC/CX0ip8VMaXNvb20dnysx2aqv0S1
XlyURdU0RyB6kp5HL72r5pbOnmZg64RhG2Be5X1UmqxDTw7e9odzwv+gJ6JF/fqKiEixPPF5trFy
4Df68yvyx3pWcGjZzszeMgIwiNoPpCR1mJUe31kmgX8OzlHHgztJI9q1E1l+S0C0U0RYRTHu5Zio
c1vZxU2R9t1TuVjjRtpRejmMln+HweAJoONWYMwOo7HLwnSycRfXPaWdSiuQrLBNQZudEy90LW2o
dl7da9rGGbskdCRN0aCgtUNFjhU3TfZU0OlIEx3eGseJbtgjaqxAu/wKM1vfQM9jA+qt/bhkznUY
C9oxG7rLxAcBA0LUvMl7pDF2ZcdGIzRIN/BaflF/E6NJ7HWCVMaYu8QlhZeNh4Ucte51smZ58NN0
tfhlKxlt/JyqWXsvOl0/8NzmqM42J8XSnRph7M/iss8JoBlN4b5DKGOAZ6UYRrU8FQhg6Aq5V943
vaHd9XQx06huqYERrBPyUEWTB/KWlqNuqKanefGTXSziPFyiTg89lry3bM6qrTKt+7bJum3TWos6
jjhazINhte1A0tKBSqsg25R8NLWVbRVjEX3CPu5zRl17WWBvK3vrVraJDYSdbiCdJnlzahxTgVF2
RJFQIrBdWxYHwH3OYMrw61dIV15csjjGnMdjzihx8SaNPr9DFaDcxrWbj8gqq/uqs5MAp72rUW+i
aUBROGFt5lKTz2MKtOGiKad0/V1M8sOmiwPZXTNIphC/cU/Y7lP7OuMyLHdpvYxfwUP0zn7Q08nb
JmnCstpzFr4ekz44KKGw0wIGfpsTljkfhmyIvnpy0S7Iy8R7w0+t23RYyjuc+t4JHiIFqxjYL5mh
dqYDHvB6LBaJDb5JHKqhlSvfGG5LCLuRIqEbO/6F1qkBmx0zzZcGiRlLZtPo95AuRCBJOLxTOJce
OnYOO8rEQSfRuFlvsFoXaZjxtvBR5q4A1V74OO5sf7EAxOWtdfTbkr0tgeaxMK6xmLu3k6K3baMV
FD2cjBE48mNKAhNmXDTIiSdps7hsKeivepOTbLZ9CnhmnFr0tJykibnXqTeQF4sqsyHIdUpciEfG
294xbfTWQl2heJdfJK5NfUt3VFYHjVm3x87w66cxEwvV1UWZMWhJgr36OJdf2FfH5SZppHqk+YQl
JrnfV8ftvJ2SCz4MQRt16PGG76xezJeICWyczULhGmCvyvyQ6Xp7hXfVJXAxOMZx7qnw3qSOKeag
m+LouSw5ZV/rVt/vuN/bp85KVchNQNj7ys0pJoipcH2ay0h+VT5URFsJOz3NRQ3EPxUpiq40rzVy
AJsmgonBQKMIqS1L5ND+nXoxoTox6B/5nFKDRuQzMS+1JBp3RewVT11e2zerhZ8klFjso4eLKpBM
NnyGGq1YTrb4XwgkkgCPMnPmDFq6W0+3PACciI/vPQ9B1s6Yy9qw0D2qtSyNBZDk0gsQTyAvd17S
gs5QdkXKQGvsu8zAPUqxQrfAn9qY/KrLy7n0k5y0FQf3UFgQJjEjrLnXWacANLPes7bwWFtXg3/w
sbo/TWgld52H4x0jDJ1yEc5t8hMoFyX9gpCjKcssAq9Dm0zsFPRyXhAE0EeXLIGPl14mevnWkzl5
qEcrtjZ1bDWPKJwRtM6ma+/t1tG3Rtt24PtLY9vxrbqo2ro/cMGiAvdFm4aTBkM3YYMWROT/9riq
L5upqHbsc+ZjQbT9frbyYjeDFz4Omtd/RHmuEUTkEI6035dXZjZyiG/XBMqiuUFJJ+kGHNqyoZMW
1ogV08DGnbh0m1cRC3JXBvgzNFBsa7bSgjipJ2/TSU6Dm75NbIOzglObzJ9Z6e1yygDF1uuckQo9
hv/0igYiLJ62PuA7NVxapWYZfUSd+Vw2djeH3BfgQhtts+uiKDr5da/fSKNKrvA6GNftDK5lHLhZ
Yp4pn2tuAieX4P511VHLxqk3upJUsj+orhjColgh0obWXhmJ2ObDqN2kZuxczjDWTkmuaYfF5Kps
6/ozXcTTjEF8BzSxTIKcP7bFMGxQwsb+sIk+KfougqGZbXJEiX/oCoVQnbfUkuRjfHBrtdJlYb1F
mBSONJZNt2J57mxT7THP+JeebO1gSIF9ArnMN1aduyHrPvuYith8rNSYhLlXKMymXh70ivbHUWX9
XWEnpCAj6T6N5Do2nQEYNmNGoNwwRhmIRJSF1sARb7Z1NkNTHZhuXz2yvNHDRqg+GFHytrFVKqy1
s3WdFONr1+rRsU4kkcSMAsJmWhJ5WvK2XlDyVvuOiZGnBH9j9BwhtsbZ5sP5HstPdXb/yFkRd6kd
K1zizP0i9cXlW+iwyS66CNOQs/qH0EqwErW6EcVbqTH3bfqJW2WQGw225ZWV53rpmtXrqcSYRHlT
4xU/aHPJ0a1vVQFkkmn41slTKz90mkFKb4m0acYFspqdIq/F+DSeTVDibIiq1XpnTmA5v+Df6ui4
sar72DAIqwxnS1Xsp/NlXC7+E9I9T84CU7G9qWsigqpDeA2HTOjOQclypL/mbNyyziauZPVzYQmz
uw3ooTuaOs0HZInoq93r+sJTI4q/qbMzbJGUm4Q+X+OKFU0SY1dNzi4yystxlBV4n0YOravTbPDM
egw0T8hTQ5s5N4k5ey9dbHi0ayof6cMsC7HhNpl4G/8sj5B5RiqRNcfVYPCdhXu+11GnSw1YMHlD
/bmcxRaqi9jSpGcRpjsLMt1ZnNG8Vahp0wTRZjrrNyC961N9lnV00AGv6ar1pCpG9mnbcbioYI8x
eSRRuxPwDoPuLBYZZ+HIXzWkuYYc3dc1wlJvjveDGDyg4qhONt5XGuZqy3kDDossZSZa/I6a6z1n
Z9nKPStYZzGrOwtb7Mg5vFpnwWsQyBQXXlM1z3w3+Z7rAt/AzjtLZQRSkc20bJXQgAIjp9FsTwy7
z+h9eXMweueX5qq+Sa8z03c/7Qw9YLhDoNOIsl2I2c+vlDNM+2xV8pqzqEcsFYEv+i725Z68Xdb7
9OQ1/kdfUFCezi3lgjFO5NxKo3dzlQ+ZJlESx1VULFd5MeJh8JUKlOmyW8VHtpQsms6KpMQacGej
VclAgSUBZoV4GZ11TAPga0Q6vUvD2WmBUvW4A14cUxuop1uVUKJqqKIU1KGQutWMPuzHVf1tvXsf
G5Lmq66nfRugpt+MbsOsPp0l1yIT8rnoWl/jpi4RZcE7eDc4SfNPdRZteRKUd6lg2o9sughpzkbe
nb5LvWfZtzxLwMmqBhMrQRjWzyLxqK36tjFSqxXE5GkXRqJ0Ih4aM2J2qyd0K+MBwgl76vnaT/sF
kC44s+xEPzv6H/NqtNfXAKa5RjEJvMW3co1n9kQet8U5s5n+nt9cs5zTGuuczwlPFtCkH2GLbzll
onboCk34nArN14BoEzk1+XaQNJdOpCFz68RH+zbbGe5MWqBn7F4jp/MaPgWt81HayzuDnLiUa0A1
0tasKn6u+qYdYBa7Q+tfU5SK3Tsj3zqtQdfSnuVFs4ZfJwTB43hOxBprOJZVRP0BO3wjuurFyKj7
5fRDmDbPYCL7c+zuyJlne4o3iQXDE39n2OItaEhPqzvckk9ZYZPVHdbYrrEGeJEMl2/eGup1z/le
9Lf0RqNKM73SykavHyqywK5PKJirJbsmuCQem0aLvsg1PIyLprtwv0eKC7mI+mDhiQ1Ic7iB6rwr
dc4h9zWR5IlsMkkgrJxj3d/Enb681GuEGUPQQF5TX3ZObd+ba9B5oStSztw0jVrE+1bLX1BYsxPl
RAOJQ6LSRtU+jqLNwk4iOilrmk4tcLINXlk4HxKxclN5/Wc+4HVdo9jROZVd1mtAGw7ZvVhD25rq
m89igPfQrJFuCpym+3mNeUdr4NupVXVkCHUZEY3yIW3XZHi0hsTTNS6O/7f82lrQzn1AxQx39Dmh
R4z0bLGQonpWs66cCBQQzCHtiPG3PY5rRL38Hlfvz9l1+5xjj/SZgO9YdO/KJ7HNrETkfRGS26eB
DPgwfA/Ft98j8tgcytu/rqP904Kin5zy/yfw4v8XuSb0E7H6/Odu+rue7u238u1v99VPQUg2pOtf
/F0189i0rn1C55ob8JYem87fLfVnpimOX1/HaXjuO/pTNQM/jMyGpx5rIOuvXzatvo0+QwpSIBr9
pSCksYpiPxiyUHcw/NNkDCWFxS4g5J/FHr4+FV70ctorv6j3yszKS3JvtIvi3932c8Jon3RFymIg
aZKvhdVhmHGtUV398Jv7n1SnX1+GT+CTlwFay1lhzes6+AdfmN0yz8yus+zF2FITZiwdRjl7SNPQ
m+2EE4NlXPswu4bNX/65qy1QN3V+9Jop+PnnjlkJvb/LjH2lxc03vPqTu2njqrhspG1eR6Q779lI
Tf9GYzu3Gv30W2dHzlHQNAyTkklK6n/+sTEgrsidqmkPzIWGmh416saF1T5vLO8pnRcG54w9SL9t
I+jvWqm30akhTlAcSocF9eia1AuMKmch1+fWfeQajR1YkhqSioMuCTkTaazPl0dKRMbf/GruyeJ0
gF6kciEN8PA+254oGo+nRq0hnPoCH1j0wgF3/69/w7+oiY5NYsQha2uzKCVQYqBN//jJLoXGZoGE
3l7M+RVUkHln8PzhkClY8XEsr1/AbMZXbRp9/usfvLphf/lu+6tTga+4yw+GmPvLj45cworr7n6f
w+PXObkSl91F2ASq1niFeZ9uXfruexotMJgvRxMfeN5FBMp1tS3iYzLEgYZhiBk6+6Sf+yaLCtiZ
9hc6BK77GGWZZiPjUJvmXsiYqWE5ZVy3YcXhvnaSh2ywNtJdLkQ8vBXeeC0N71Dm5W0OF9WKyy2P
xzBvyuexjo+4+77Kur9SaOwH1STHKDV4tNdsRS120AmpV4GYKZRzMflcCrX+UljJFXhsjEoq4uCr
tjk2J+XgADJSDjdOQe94PJpBI7T9bNCQWSaU29ppf2Ok+RSoeEapmAKDdVuaGFu9cA+9dG49T30Q
PxgPA9AgOLgZBdOystBuPbAcNkG0xRy2haRkJc1fKuHdZE2Mi5PCkR2uA38fa7emyvS9dHtuFeRN
d2bTxpxu+ufSdkJQt+4mtZltGmcgn09Ux/ZLQi3qtnAqDBZu9XVp1wldfaYlq1k4YJ2Rsi1P4uvZ
Eq+1zWmHuuyxQpVaUr/e+oZ6JQqImgzzZdlr7KSPeZeJTzKkrY8LIY7SbUvg4HqsLf1k9B4Etj5v
mzdv5NUE8WClu9xw8994yi9sgGlePfUtJSihG/W9djIou+QtujY5XqHS6ARndoWvzV0cHcuuxEIC
wI5Ky8aZ72zSKU9u5U9nycV6d7umfzGN3lrCFODBcNknWZEGQGead1pgGw77TfYpcs14wW5h3gFN
UYhIcVk127qv573R9PkXb6LYaJOl/CwuuUEPSCVRDbOWQG0SZyAn2gAm3JbtGkvPONVCJMkcedL6
qoeDU9eMQ0J0J9kPy87Op5lyWBK/iuaoU6mX7dNIiu/BW+i3/hSda140idS5Zqu0BHToW7Ql6BJM
huHNxQM9zHW272jQ04LaMoYLVihyvDVGNy+2Xm07VYjtOzUCDxpsstVGAYSqIZw8HPHkDZwTy3q+
wOHON6ASvcrvElhAl9GEYCvllO+QVgawOtyX9mw4cP7MuZfea+gzWHwWh22rFs36Dk4iEh83U+uq
JlBzbdsQkdkmoBh5Q+KxHiUsCjaxgRsRxP7A4O01qitDDsodPSS+fTOJyDsqpyle5OSgeinhMyvr
ehPt3MzInkHkdX2QEvpnAvWAYBdTkYHm72L5wpOVapscuMaOodz9MDsruWy5jTebPKlYR+ScebkE
NGqyVWUfhRmPFd2oZIQ3o5Q855wM1nRPIYYfFFPLOSPmyCCLKuF8RYJnwah1aRMv2i0x9Tem3Vvb
RCMBBBSaS2OhGa+kUXZ1Ksjc4kSTyGqbV8W040RvL3vXhpkfYgXkDO9Xef6F3qxoI1wZHSIfkwpH
GX87o6oeHK/5NqNKY4GVoKa47Df2lM2XQ10wsEL/jZ4ZcTaVku1+ociMU4iWBpwgX1LKRu9zHNq7
XGuN6znqR0jX/qhfaIaZu/uK/lt8puT0bQb5Vqf9Lpooyk3sR2OuRuQkv/bjaz2l1vDa1NPq1NkW
dx4LKeipYlONCJWU3cgNHOTiLT/ce7BJZufgVPBZKS2nMyHvHapzR2atL4DXvMAvkvmxhpj4JJxq
agjfj90dMPH5OmuNlMVe62DeBcwruLfyyfgRK6paQtkOE7sYysBqK2uDT70nFeApcddTCPOgmW38
KkgEIJ2VfoXqxs7qdma/R8qINrlXYceftt+UFPZFYBYxSHJq7pOqO/DGih1Ql4mdTAQ1hc3Tjey9
8apUiup4srMXwpmiW1B7GC25Zh/raEauiop0vKoWB0HLXYb5PZtM+7aKMeOE1jQsB0m0MTAwR1Fg
YvTiTuDdoqA9VpZDYXDDmr4nRU0g3x1p/9MaHClhXEf5HGYGjo0NHJ3e2Yhej7CLx3r+GDt2fJI6
DwiLWCHy+pRfKmVptxwn3XAkwEDzjr8yIm0c68+ZBM66UZ4evbkssC7VWNe3s1WM3+wkF9eeUfCA
6tsR+kojT8jA9C4ktXVlVpNxtTicnbkZIktPtXnALQXac+4oiqm4vWKRUWb7WPGBclCqBUgOu4q6
r5E1LKC32SmUgYtvGlW6FuYFrTzRNuuq6ZtTZhVBukLL0yzExdc5+i5LG0jVj3TCw6UAwVcmEAKs
aE7m+iYxz6z3wvMAkAamMRLhTvtXh4ejrLXDJGDNjaq/j2HeJ2qE+vG/2DuPJbmRdEu/ytjdowzC
HcJsZhahIzNSS3IDS5JJaOmAQ7zNPMu82P2QJLuZ7FtVXZu2O2Pdi7JmFVNEBOD4xTnfsWV5MFNO
12Fw5Ip3DIlH3xfFKlAwCdqCVV9N/uPKFrT73JLjyDFfme1jzAiJHOMhvS3rZsd9jk1zOLNlUG7n
WBK51cbbyKdbL4p9iLP2KKv5pLMxXzUoiYw6Ox8j8rVpzVep9i5jMXVXaFXS7WTrbk1yolhDfcNR
ZvZQoebbqTU+z+TecG3L27g0x2/l878za/4kzsIhE4FC9/d7w7sKyew7/e33L/neFdIR/iZo+WBe
fnNU0zB+7wotSxJ1yym1mFP4GyaKgO/6WwctBa4wG+szVEVI1vwO3/W3oHNsfifKXXxmbL79v8S8
/KVyNj0JhYdNBgLhpSlaetafi/bMsybHT4zmVFgNj4JxKtB8kZTmkBxYcjWyOSgfZNGKb3jU31VD
OL+0ozSB9AomTa3FJBCN4S+NUVrECkZ73JxSfyZatY1TD2JU6RTy0OfE5e1hYQn2G1M9B1fCS8IP
FRPM54kAuxvIGyCgGpZ4q7FX1eMQDIixvErO7EoZi50cpkLWxjBbV6wSUAnWjlrDONdNhxoxwJlZ
ZYF7YGNXdacOlMxpkH0eQwBs8x5bF3vMDSscl/oKrd+fvHI+75/78OWF06QsumpbeKSY/CID4WX6
tVUn1Ynw2PG+gqyIkqEw/6QZW96+n/pOy7RdTHjLW2wh8nhT8Pz8uYJ1652GeuMU0q49hk5t12s5
De2l6AkP/CbO/90P85fOjx/GRQpIAE865CY4S+8vIs7OAOf2KM8puoersYiEieN2IeI06UQHmJoh
m4SwarzTrPP5uzfgd3/8Pyhr+PkSrbrvLe5Kz/v1WvIc2yvLpLLOWalFm4BVNaqgDPljL4biabT7
/hw78sYwgCi5SDCYJaJgBg8UREhsaqJ4fzoB/osZhxMst827tx+gAionEAYgvxneLFqgn6YcXa7L
opeqP2+UM91SZ9jXpQ/Nb1XUyFg3mln+Nevp+EFrsjTWUk4xpewgpsLGFMyjetzrWBrjkaxaBrf0
PAH/v6hke8rjXt5rCDPnao6jcwz2w8XoZO6F1UTb2VUBHv+B28XyiW+0RvIIN47VQj0pIctAyO77
JaiiwNgex/10im3+pVWp+vPErGEXx+b8xM2I4mXG5HPdqSk0t4slkWIZrtVZF3YUKrmTB6exmHAu
DZSQSDxEpvrbJk39fNum1nxeiN49zQ5Wp1VQRk79NcWdXQMll6m9pXaMzaPvgozTK7tTSX/usNno
jspI7XxL+9XWNxTdRfUUKQNWeE4uvHhugU+pnIUXoIKVk2mM3T76JbFC0NP3l52Xu8Y2zbDVISwe
evu+LrC27Qazlk8kJFso6e0myT5bGer1lZhRa6LOTZPJY1hcE8ZFXswS9lG1+cxzG1XJpiEyQ+/D
UsTDHsHs0O+70pQSokKFKqu0kxonZhIbA6phTeasN9cTq9mpadD6hON1Yqh21/f5l7nunW4bDF1B
wtWs6jRxgQGxF2JRbaOz/OSg8mR6nEydr0YiS9LAueuxnebdvmODncaHuhFNBWwoiIS0r7HWz765
kzLL+hPJtB5z8CqLELK6y5441Va5ymDBUxEm5ccyGZ/Jqb4dw/iaL7hD0OqeOT5QKYLvz43SvSVF
h0jL0TMvUeGQ+ht0N7JiAECyEvTbnm17pPx0ryyigWw98JYh3UHZPrvrNnafc3K3SNTw6kPGnHEd
k32x6YWukcYYBnvPHrkI1++GLVO+ImrP35VDmBP0DMO3A3gZJEFB/R/VF/4kjduhKi9IPjWwfMjh
aoqCcDhGFmVRGbZsXYqCoBVwpmSiKbSrnaz2AAz8bTNZZKWnURaAFHWnmzJezPoE1z4RqG3fx1Ev
LkcLpS3Bzsh57CkBbcvcvYmD6dJL6v4pAdwKeEESloPEjdarGuW16zRivk59A4hH5aR6icwpyRwd
6dpU7aMu1l4ZviZZG8XbcEancGBVwrCkgXwBs1Ca6mOFtvZqxJiXfgB+mfnYD3n6rjMnxYMW4luA
XmtXOTh5Inv46Fyzf5GI4reWF8bVKlF5f+M3xRyzU/WCnYdavFxD1e8/oI+runUaKwRfZaroVIeu
FhEz3hi9Ci198giYQWXrgkQatNxVApWhKSbna+w39QvPYY4gtMmBhDXSk4cDJh1/Khcwj+CN0IXz
ORoseeYpY2j3RLilAINppx971y2fI8PE3omIY6yvfFE4aDiMxK7PelGasFtnZXwpKJ6NDc7U+esE
eeNLXaIa28YQj+QhdK2h/2CWmefdqWIwWfUrgfNT++5g7kaROK+Z2S1NeZx1mKsb4YLmjTJjXkeR
lk+mbiQOBVXri6D3k0/CzdAez9qa9g5heOWaNDu6NuVUqXfsw6ZuNmkhsbL5vcMZh8wSl08xVPUm
CANtb2aVfBhklwAmy0G10EMrB6Kuzkq1HluvIba+6nuBLXyKxI5A57FcW57TmTsi2DE0hBFiaT/H
6hyMGQr0ouiie9vBg240uvtM6jU5GOZYuK8WsQ3d2jbJu111hfb6dUOwwIVtNY23saMJsSIXDhyM
GkXYM5Of4BxmHO4RQSdsoGHPcmPbZQxQHjt0dh8DT2t9AwWciSMzrSBlpmfntN3jaNmYrLuYgwn1
2wNL/gSLgq811NnBrjbI4ryHeAl+R+6fCU7YGNEtqYSdtHBVFmRXzEiVjEMAJM4EWJ2ND3VDMBO7
gkI99HnD1JeLOvgaDWgCGOdAOduhEyF/wgxR4zPry3MSnU1P08hrs7wmnr74KmntQIy3Op9u6lpW
Hn5f9nq72jT78oSORfNW+r0VvnBNJPUWJ1POwGxKwIelgKhrTBKyiTZe14rqmA1BN59SHoU3Ws5f
06jKH8jKDR9tEMbTMW4N1Cy2TAxnp7Sp9c4yyuos9NzpmMzGkjvMRn1dTlaXncLeI13L6mbgXH7U
+6vl4p32tlHqM2HJaT5YQvY3oVLJfgwZOsAjQgy0LaMZbF9OtXmocbVY68VKMgQwGqspTO7JEnPP
07QvtwFWEHDQjW3SndZOdYW7VDLcra0zjg91ZxZduK8jVBnMz+fk0kfeeMDCkh+HSarNqAm5Jr20
mxOCL5rK++hCA7wo02Vk0VTZEp2em1W5++PCZqlNfylrKCiXfsGBEAVK4n1ZU8GUbw3D6M6d0PHK
jWCNy1GYlzaHVgh+qOyl/ye11K97KzoTAN848oDsum8xPe9/JsIIxs951p+Tm5xemVLVz4gn+NCV
2e9Fxhy6EouJiJVXREiMmY4XIVuk6Nvv8e8G+M8aYOBcXAa/3wDfv3x6UZ/f7UVJWVq+5nsHHJi/
BT5QDooS6xc2SiB+owtaPl8iXd+xxpZ4JUGrxLKO7hm0Cm3U3w2oNlFO7PFQrgdvG9O/YCbgqv3l
okbFiWGSgp1yx6cfXy76n2p13PmW27W+zZi7mJ/w3vtBtaHXILx6JyBJGaf4LaaszZbIsvlbftn4
FmZmznF8Xi4JZ0VijRexOZZIhSB0YDO9ZQnanMNdbq4sLyElLc7IRzGX7DSmdcYWkENyib2T2R8x
P949UXk5z7u33LX6LYStWPLYIGFbX9kpW7vSXCLbjELsIk2Mm35LdKtNe9gHA3nN3VviW+0u6W/R
RBAc0K/0wlzC4aysZi9iamV2n+b0LUCOWh8GRKrbgbSmVOmPeAS6h5D3B+W4CNNNExRJdMutRyiN
NXzMHOyEDdSFe6cP2B0VWQOQYbKGdawUXOtiVqrlqRVWxaXwR/Q3MkaLRpOl9gUmSPJ4TPurLtHK
Z3CPZqfwmDajVDm4GYsDxoU2WuDwdckEJ+SumqYDtoCx3TUx5LWdYPDorphRDlccThXyauU+FVNn
HNEEDQ+cEca2iOfmnK2OhQUdPYo4ZCV2eVOp8tjqRCGnRC9oYeicsvJLsyjoFVL6eNHUm0VRXE+L
zr6S5B4Bt413qvWGx2HR40ee61P8oNF3Qg+6aPcm3W9kbdywCytvkXZUjN0R+Q8VW0GUs5IFEQ4A
vXgBRF67JwYY1gaGOS8fdbD4Yikr3Ac6jr4ILAVi8Rb4i8tgWPwG+eI86FWWHqfFjaAQw1JbrOXi
U6ghPRBFIQ7o2y3yDLqzbHE1aAT5V9HidEixPDhYHwgPMnfe4oawFl8ELDi2iuPilkjRst0IDBTe
4qRgPivWniwey8VlobFbiDfjhVg8GN6bHcN9s2aYyGs37KpYDiAyBiG3uDjiN0PHkiq+cSdyIjKv
3lbYPvrF/+GgHjqBqECcBK0Pd0hXXFF3K0rIHPNI9GYkMSI8JblKiYiqeLejVSHHeKQgRjtnWYZ5
mP2QqD025vkqndlpxriAn9io5rt+mNRixzNqtiixDdWiX1qkNa5DdaPDCF1gGDsfrRgi7Tpkw2Kv
NFuvA5uu6BxOenCPCBK/dj2Fxg6NkfPRi6LuPGhc7yZV6aM3RTiF3I5qwxC5we4DPdxKFp1mzORG
DhnjpIqy+C3W0FrCfs1WAIdwLMRdZdjJdoBSchYg/n7NoiI8YsklX2zI6FVseMhrkRPmUZstrSMx
mM9pRlcIuWScKVXse24f6wI6cXsKgx5xI3uzCBV4q3K1KqrWyM5zvJP3fcGqZSWJnEdEPRrWZZx4
1TPhRpUAVgFzpF97E7cm6VOYzRFGt1115w4dawTH64NnNUq0+vMwd6tobrU4UtFy7Vdg1GHUdQfP
E/1ZO031KRA1k/pZzJBcE15d2tjDhzSo652SsiE4phn3rWXmm0hlAHYlhoJhlZuadCjUq8VdmVCp
Dc1ENJehsl1gKfMxqG32ZEGsG5T7ToRCPQmI5fIMsI3cZpbagoIJ18IeTz4BTke/8jtgt/HXnHAT
RqfneeVXe8LJ5E1he/UZNVT8Cqg3NdYqwwL/NVEdqWATclDI9Flqg3MLx8V8Wz/CFbAe5jHpv7JL
BiRXegeMVsUGfnS452q4FRO15So1ouxeK8df4yrevT0o/11T/FlN4RDM+4c1Rf4ykgT/fqz+7Yt+
FBUewNFlPmGKBfdlLTPHH/xS/zemQZ4pPUboSPoX++D3sTp5jki0GFaZCw/+TUfyo6ggdRra6CJN
8iXDdeqNv1BUWItq612l7C4TetOlePFhy/2D3Ci3NQs+FNWHEo/QFii8x5wjR052MACo7lB/Yokm
xAV7tD+48jpOw/Yxrf2w27dvVuoJIudZZNj6xkbgecq6xXSdhz6ZCbKvnBfSh9sHvku1Dd8c2laV
qbM58fuz1G4l0RFoXUissI9tjdcBWUj5OUDsftPVgM1XnDryIU6Smlh6Ea4HkNpwJvOJcEKHmube
5DnzhGE6OVK7mB+nTPo73Qz+UTmDPJhxor5KZooDm7uFjsYOleDZPJZXldLOTd6M5r1blvF5BU9m
G2pJ+wVC8dU1824TZGIEwjPn6GR4arVZbNw4kQhO9gJrDYcMiQaSf07ehePaz56smEuwSrbMjnZ2
yqV3b1aMCxp/wb9GsUL8FHG0Tce58NeNNZC6N3YgJ/r2lHr4D4fqKvMhqeo5rNejO37o3fCsJOpl
DWi23XI8kqo0E+pijxoISNPfJGavN0CFwmPaGf6R8dBwFXDEkS6S1afCkfmdBGJEYlPNz99WQ2o+
tmM+blMxVQ9Bqd2dyhyHvUIMBCid4vSusIMpRco1E+XcE320LvzQvUjQen5wxplZjo4Rb2yZhVqf
WxdadEayYxrZ7mrqRxSvXZrrbsPR7z3yJMAoL8Y5ZWSWA0YfoULsmQf+O8T+e+r8nx1QHv7GPzqg
PvSfX7r/+3/Kn4mQzrcv+n5A+d5vtBLYKDlV0G++bdZ+HFDmb8J0nYWXjGAOQBYdyQ/uDmpQ9oF2
gIDBF9ic2df9/YSyWeXQJtHJWnwD+6+cUN4vayikQy6nzbIaWRzZdGHvux6dRkgBKmHtPZgB7MbB
SmVsyoM46Nmb+6OR18lDTFALO/XybcFe2AjwQZuV8KqmVRPEsbyvK4enuuFVLCk6hTQK01U6moe2
gynIvhwZUhgSeDm7olzboh0uI9Ri153dz1s9xUvkDDgaxsuF+lQLfA2rWrQ+9p7abCyAEHEdrEoI
zCDdoOLEmGR951hl5KDS//vlZ4Hd6r4MVUd0Tz1AF6PgzV8Rv3Ybs4yIy0jcqYECrwbVjufYUGGs
qrlPbi1PI6MxhmG8a8SA2K6DJrfxYtWX64wY55mxi5nu05IUCWxzfcfZKvvXqICMvE2MsuyIXkoK
vZ99Miq2jW2HTxAnmqs2r1NzlXte/wlaREQiQxT0hDotCfHFkhXvz2VCbnzKNVPd44EtTag4S7j8
mFrJuF0Q0zfNbHbkzzvRvKTRk8Jqkk3/r609/hvquMFILSiA3x9VfCSdsnv9/KLe37ZvX/W3db35
G405kweBM959W/7/WNebgmQableJbHlBaXHL/Lht5W9sP11KBwsLC5BVBKjfb1vbgvGKOZhNPsKA
ZeP7V25bFsW/FBb8cFy7LhxXN7Alq/P39y3GoQxRYSqOYrSbcB3bJmG7lNbyoz37ybVMCfUDYsBo
fFOnTjddlNM8vKa1Od0SaNyMm3ko/KfEr5gxhrgxUYWaN0ExyE9MUXtzoyYr5jHmD/KDk0zJHYK+
GUNQS2qkmwyNC4mvMp9mZgLGFngI+9aUEa3AHBZbEV6y3mcfNCF0DQ3bNzbJlDtHF8RUtEvcYmgJ
G5DDvDGVnjt6rsgz1yUS0jmMm2LtzpW18rzEOSlg2DeybZNPSdKIayNijoCNHIrD0U9d8dBGCvUR
oYiQZTPuliPSHaIygoJgC84UN32I3Fo9IHG1s63hpOjHdBD3BM0Z8KBxtKfJRw/IwxeSafx+bY0j
fhM2hsGpFSFE1EoTV7gJuw5pQu8qpEeTmNWhJLCwPzeGaA/OWsMQsx32yHPgZUdM86G5accZeHMm
m+RMh5Pw1ySguY+ZVZb5ZuGvj2SByqDz10nR2LAoKq2b267ow/KicN0+hJ6QCJDZTYPtKGO48Epr
SBQucSDueWZjKt54he165xW5wlAL1GzzCzqEdqwz1VYXVW0urMfWNOa9qIjfYcuJA3pvyzTiumjZ
pi0piNpAsQslzSt2tgOPDJoX8UPXThp7nEyDYTJhtnD1n/UqyPxN3zfizgua/tOYxUxWdVDh5Val
15srIOZ2tovqSqIyTvrma95PMxvZaHJew6yEiT4ie70Asz2Ft76hW/8w+uNYPM5FE0xrq7JAddZZ
jIAK25oljFXOdhaBNStfdLYSo8V+iPm89mGSYEQNwindi2kGrGZpm0ZeqcomSCSEyA2JUMZPDMMi
+mdp5O21S4N5MrySbRi3ZyG3eEWT7MaNeLiFAWT3bQNU3bwOiCWKSD9e/jYtNoq0xCs/9OyLbuEW
OSc0u8YIctwaxQF8Zn1pLjlMh0zn9pMjPQ+kpZdaHxtbMYwRoObmbdp14OFLB281i2obVlPSV2mM
Fq0ZZLA1rZ7N81b0eZYCoxxJTJqX8KS5fgtSYhGXItqViDfPGUsSaeT78N9iYBz7KF/SmJq3ZKYk
JqRpEsQ1tfGS3GTHcolxap3ers7mJd6pr9AcbkYYRXIvura7moOmOZk4kO5qtnEbqzY9Mkb80Hoh
qjm5darokXms+yzqNNinS8hUPpLg7cuMTfQSQcUh2FRbyeX4YSBXMmDDpFDu2aKK+ftsem7nrGGU
AHMfuMUQkrUFCqu3AOC/JWCRqU4altVhnUWjSUZWlS55WWQ7R5/yeDaOnWMHn5q3ZK2iy7kRZb/E
lJMhh5fZnZ24eSb0QMzrOSHQ+S4QpR3s0Mr51rIbQ1iLoMZPj+xRBFpChquleWcnpgsDoyfx+ZVt
PrDVdvCHz5XIuvhLkeM9JdTFG+KTD/JiuDIgoW1Cpn/BARRoNb72jLwhQNgGkUjbkBD1EHdMBko2
nDPtbhrH8HCsDpMtNhgUuWmiNqnEVRvE7rIPZMTMzpVkGAEqPiu8DVENItxZ8EuZa7WG9ck0u4py
PkGwvHJ0A3kgwNP3wW2akYTuqYWyZ7pGH0Knn5gyxihPGJog4SAAVgI2wNahxgfqn+iDP3K2dKzI
z8s2ydFNN9q7gxqfcfzC+yT20ydSYGIs8mSHMbH2gUX87FpYSXBZzEiLVg2ZA8+dS6my8hiV+hdN
6nqnkFvrSYV1nWwD5nrJmUlIkbtNGLVZaytWutv7cQZkJGIoSRhkzARp7YxtiftZeE2HFkuRdwav
ITkldPb1ilkO9VWgu/BThi//1XYyLjUeCyPh7XSvau0WFcwFvObPRjTUxbpuDT6GCpk0fka12Dv4
AOOtq5jRoBuP/H4/1OYA1DgVcX0ZFqjJ1nAO2isZmRytoPe67OhxUy/VYsTwE2iPKPcuMBJiK0WE
qr5JkbaDgpFRs7VrvzMO6HaDW5Uqtsd4GBjZ6T62BjTUoUfMaTDCG0TkVzCY1L3qd1NWYdWoaq/N
/8Vl2zsf3/61unwhN/p/vivm/vf7P6pvf45eq4U9+u4P2zdM1Q3wuen2VWHc+DEyWf7mP/sf/7mO
TFDuMMf5/doO52JcvXymJ1sYV1efX4r63U7q+zf4e5n3t3kRG0YGRospDKT6sqCipPpR15m/ObiJ
+NF0avzD5Ff40Y4RoGPxmZJkTi65bf+1uo6u8Ne6DkifBzYUqhWVIoK293Ud0sWG519THH0c8fQT
A3jTniiuXsnoYWRITphynG8Ggm6u29Z1DhEDj1XL1ALZEuMKBjkeVPPWCg5IYjBL1BHPzlWku0/4
EtJ13y67h754JJ7TOTbBDGQzZjG21aMP6jiz+juX9fpFaskGQCdmntGU5Zcp6/NdOmf13pTZgRSO
3TT33TYK61u7t4qDDkKowA1wKFeHFwrJ/LlHeOmJztFbT1k9XKWRzwlXl/E2T6DbNdUYHnSd2/d2
U8kv1jQa+xHf5IvVNcnHmHMnWzXCYRnuxUV3F3iNx0Oh61cOi/k9OYFkpuTDktXDXgVbhat3dYxq
YNXZIrtog0HuCK8mXsuMJjRCdcoupGpdVF2NU9DKNcawG6J23rjoL0BahMN4hvySlFNPMDJziA/e
935oINM2zdUc5LPH0mX2j5GLuG4d4WN/sZUeD6wzI56lHjE51pzfisBQQKbJtSuJ2Tlv0w6pzej6
xVVT8FyLyTm7HL2uuq0ZXMIpRHWlOPsubI5oJuRux6IpH4W/d6pcXWJrGKggA9QBVtgWj4YLwxFx
BrpXSKv8nqJ2gseB6nGbmYXazqorz9K48LaAtI3+VLemTvaqKrJk47gxlQMU7GHYhwRHn2zEbF/Y
LCj8hRCl95by1aNGb7YzZ+ISMaKF1npypKpWuezGK7/P3bMU7Vuy4jlGAG08azYe+EMLG0wAMhf4
LWywZr9tNkzmrEuT1eU1no99iaaYT7g/S0CN7eJIckUu24FKjWHHctB8yicHOpgBEKIlfNPpNiQl
GitnGD5kEXtFo3LUJy/yYjhDNkobzXeACTee+9KVL0beYLwPDWvtuSCn5YIhmQx98GasInZhQkkh
w9xgKMFV4zjJOkkBxrV5yuMBZxDVVzYm27q0a71RiaNw6WXBPStA/ypPuvYSb6q9g+AQozYm9p3x
KHxvlleZXJcMPu6L0S52A/YqLEy6cV2QrpB3d3bl+Eg9vRmGiacyARKkCqZ2P3ZW3kAj6Iw7HAHz
ldUqRIe6CyTyENJqcEkGitcSGU8aMvjzxGyRZzPkoi4J8vukHVofM15XAfhte8L/vBlpXYHF8LKs
24A20DLbnZYa15kT+gErMtKSkfNotHFr/IV1dIZ8Vg8nEvBg+euS420Nh5W1ll/wy63sXtv2OsOR
7m+JCdHPUT3Vej3VpB2sAgsqPCdiQXJTOETrfuqHrx4ZJsg/K0X5DCLnC8me6oNZ1NberQPbOTqT
68O2E3y6lsRqYy9NxsobUzaAk06WfKus9fKblEtrNys5kcHuxlZ+0xKrWW0QZnO5dDrOt8iQrJUz
Ds2tSrxinRp9dpY4Cyie7bH13HRDt30jeIVm+IV+/NxypvJTY6I3xlQMsjN0EAkl6PXYXDPuWqFT
jb/I0Zq/KNW1wcZKUAAso3H6koZd2q3o7PGCtBOPGIVwiq7LSRfnOixlsTXD0YGpazWsq0F3Ftdk
ggl3GWf5X8xapDe2DeNrm3fCfEkdXVXMuJRcYfBw2RDjMuMCZp8Knc0ASpPrB1HOGDvyusF0N7LE
3Xajq04Rml+PzqGMMfNk42OhvLSl/8rrbR2oeKYeNTNcTy4RJni2nLhY5dUcJnCwKq/dCgtxbytL
nHHpBIGtV6fGxeVGH4kZ0PYkM26nu/S5ovcEXBVnaMX2oq2aja7i7DAC496F+IEOpdFRw7dT/OTH
0no2u8Z9km3TfpWSDMsph6jAS1NEJLn7Qowvc2c8TlV50wTitpDCWTfoiBnGyWCHD/Ok0eFttZfD
KYPwjOyQnRu8mjJvTnMys9fu3XvGFAdR5czuYptlgCy4aZnOWSsSWhEES20edc+JnoyDvm4DFpit
bX3Fh11vUwq6SxpL7zpv8E5WkfkS1OJi7sNDFS9bk85AI61umbeZn7WPuRrvIfcDPHGa3aQ7g8Pl
boFoF/RN7XxwSs2Jm5bFmnT3V1sUX8ayeGgZ7m5hVLqrip3wGtOoPBmWhidE2M6q9nL8dbI1gk0R
yM8Ybdms+6Z1Xqb29az6cF+1aY5UE2LVWoplx1/LPQCJ61r3bbJuRzk+QCQrPmgNSpg8UvFqU6Tj
79zNdmdv2WSBUkvzYd5Vdi8eGAg0p3xEXZgkUXFsZnlRgZIl40B+JWudBq4NEACWvboO7QLg0Whj
HCfMWIVbZAGcVFQem6iheli7uTFduhwAKJX7UzNwVMJUuaIK9++Z73bn9cCiX4MWOWMthTASzjOy
USuprqWDLsEZY/gbpZ/BWhk0Ql4eXslCr9OmrzmacqwCuZPuw4nQy8YM/KeZGZKJTDCbWXSYnzBR
PuUhLs4i8OvnnjSLrevH+gKtbLcLODU3pl9Wz9Egjad4iocjrQGgQ9xy8c0QOd6jpRLTWstRTOuW
TMynOmd9Cw2L9Qt0Szf7tIyrngYv2GbQtNFmcAHei4qF+Qrr7oxl0BkwWDMXwhYeNz7kElsOutja
OLzwtPserK9JTQyTEETz0ATlbFBRkZNy7VVUP6sgTOJX361nnKSm18mDQz7Ghxwt7KfAJpYVk1cQ
3uFmxeWCpo8nkK1iWuQuoPYpvTIK17kocMDa3WRMF01eQOFR+iae6EAWZ1qAinnQYMJqR5Rixyyb
UyFJlMyPyIibm6KV/dfYcAoCVKY2pX8emaNsGnSft5kYCEzLUoOxmpu0lkvWrT8yt+4I7qi0PeVr
QTDvYy4A4BxxjJOvQtwMHdwE/7pR3pFHI4JEw21fXAocrkMsC6qg163TsNp3jonxdb6EPn/qpXUC
uOlvDbVYWaOq2ZWp9azqAHgLQgJbp9nOVZ13TUhWuB3sEEfz5CYbk9UEEKU5QGxLLh3IfA7iLIKu
H5CbuJlrYtDmIGwOGfpaCot+bD64VjpipDDsyAWkE/PtSxAzm4TE+k/MAcpwk2V2tw0nTKqMO8NN
XRjP4GWGs0lF9lPsRtmRO/SeD668SQHBOQcSUMJ5XYnmaUDejN8B0nIRgGFIiLA/uKNJaiOmo8NM
YMLeV0FMVqtINrlJnl9DjswWGXkJAgvk+2XSa0ic7UxAATOvJjuxuyAPtyytCbCVW5/CLE72RNUG
pOvFI3EJa6+seTDPZqKpBXSSfVXaxoZI9k02HqvRHc6QK8MtHHKfN70FefnaI6UdEP974pRPw4d/
7eLg/9UO1HeIXXDZx/1BD1q1r3n1brvwt6/63ngG6BptFgzoHW2KrHdrwYCNYYCYgYObp8YvugWL
r6JFxSpPoqT/Ux/qs5TwYbTgIAS8zGTur+wXvu39fpb4uqwXTLhv1ht3JrAWw+BPaki1mFCQSSJc
sGyw42FP8pIcF9he7Uy3IRXRKx5xb8+kvzwWpc+lJ/O+vXCq0XFPg9XXu3ae50PS2npaJewZbSAQ
Qp0DwNfXDN7VnbEA0b0FjS4jb/46WNNjNuqFm/7GUG/422jHzIKI7U6ckSOX71kxkHpP7MZGvzHY
kXHFFMEwDDlGcSWFMPyIvm4b5nEyqjyiwhtTU3NFcCOhVqsPscCOxt48u1fuPF4jLe92tjAgfi7h
Hnc1toKSKdI0P9hNV5wGs6kvLWJbr6J8ym/MOvCQY2t5F7hhv3gRnHMA8A2RVT77S53l3V2s2mkj
XVudT3NldJukq+MJX8vUMkPrjI1hWyPg2HzKvsChkTDS4MDOm5SNjQtBwC6fuy79HE2Dd83zE59H
P7oxvEt7btkaJF0KP3lK3efIbbxbW9viLBwRmUNmB7i1QvnUUw4mprhJ3Wpcz7zer5nf6TX9VLTr
eGDtSxW2B4NHDk9ap4BpWTXigKO8v24cNTOjz6uPWlso+LsUm/te8dYfsURCAFlYivXILBsYr8SQ
DzEyFCYNWTC/Olb1ubf8AOqetM60Swx114ZEdRUJ+s2xQzriWzg6yESqw/459md/i+pQf7YqQ1w2
TVvinBHTZpzYKZVmlW1ZMLT/n+m3v4vG/svJGSO4b2bI5b9eI0/s7qt/GK/9U3/pj7/Ru1Hc56ov
u2WwFyXVO50DPpBfDsG3X+ltDPhH3yF/4SLtv7z+r/+wnd8C54fgO18CxL79ewMn6W+YgkmPXOjo
HLQ/vSu/97r/+CX941zyH7/Pu1/65UuB3wpdYJt87n7eE3OSu0z6/rmX/st3+ftLR4HmSEaJDtvi
b//7j//x8zsQEKQtELb/J3Pnl5s2EITxqyAOYGFjSnkgUkqlpFX6R6IXWIHbOHKwZHCVHCkPfeoR
uFh/Y3sdL2AnYfpgKy8G8nlndnZ2dv3NDvyT8mteMvdLDyQWs3fpTIIt/d+qhPHIk9TYkZVRdnab
SpDEeN/3mQLlvKx+iT8j9UUpPjYA60aqpILUlJvOp0q7lKkkS1yu0tp6NAhIAn3l4G/t/OC9R54F
TCYok03h4WV65Klz2oGwJ/rV6dQxLcfhgRs+9nntYk89wrMxZ6OR1lJch+IH3igMR1IztG/ic3Dh
VOv4KGjM4W/QZvD7p+WHKAONlxLCGEa/ut8fC9tO5/N8CMsQjzH8SvwDn8fYnwUQBslCgJ3M1T8r
mIwnWteHFUyoXjzjTMRSSqiPrhMYC6+bFU4VZPTI9xULIqUVBBOPl4WS1ebKLb3PAmjKeqw0j96F
PyRgjrRjgN6HPOfj5k77QLQAe04mPziucvVuDJB1KPWeVdFPEHrM7LgCnGFxAeiOgakXUh+IrIY3
WMErBkq9QoCIlayLBUQccQhK/fr+xR/YWPsYoIqhP63nQ1kfOD8UsnUJHdV1rS6cibKI8xtf2ri/
eE7175WAx492nmWlsh9exxTBylbsshWPrpoprIf58PJXTuaqSSD87KJtM9ZH+fb2JFO87v8u+A/m
zgwWwP9Ms03s5LKUMfSzwPOho46Ggb3hAYNlntlWSz/wEOYY7UMWECmi1W1kkQRZ+A72/nz90JOG
0yUskAC/44xce68Cvs0NfxaqgC4iV7U2UnBjNzGpDA71yEl877SYU78Y/1rcL9FDvEoHi3j3aMFE
HeUyRgv+Mc8MJWYcYCrH2fvzu/Aq57jtu9zsHOwqDtW2+gqPl0WZC12GeFro63htElchrOjGBM9a
5M84koM0e78MyLTIX82jyWJnr4OKWLLKVSPn0e90cBPt/zobSFUgpUX/Zh7g89tWilEHIUl19oPz
ja+9pHY9fZ3nsGWq3T/tjGt6VWSlVcdLh9Qr2740m8FNHm8H39Ndut3/sWou9C6FwO0H5+t9GW9M
kjo9WsVbWt20H9Ko1ErH4Rdq5HuTJ/HBBMm2YfgfLPxHR36tst226Kg1B7EPW11UCd2VdKeE7swM
UmI/M1ObOrF8VC141ytHLfb+SWKHZqvrTfDuEXkqVq83848jeLtJf+rf3OWJ/GKVRCa7+AcAAP//
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>
            <a:solidFill>
              <a:schemeClr val="bg1"/>
            </a:solidFill>
          </a:endParaRPr>
        </a:p>
      </cx:txPr>
    </cx:legend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160020</xdr:rowOff>
    </xdr:from>
    <xdr:to>
      <xdr:col>7</xdr:col>
      <xdr:colOff>441960</xdr:colOff>
      <xdr:row>16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13817-930A-46BD-80C2-1384470C2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137160</xdr:colOff>
      <xdr:row>18</xdr:row>
      <xdr:rowOff>38100</xdr:rowOff>
    </xdr:from>
    <xdr:to>
      <xdr:col>7</xdr:col>
      <xdr:colOff>152400</xdr:colOff>
      <xdr:row>29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2426C3-0616-49DE-9D0D-834B21B0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68580</xdr:colOff>
      <xdr:row>70</xdr:row>
      <xdr:rowOff>7620</xdr:rowOff>
    </xdr:from>
    <xdr:to>
      <xdr:col>6</xdr:col>
      <xdr:colOff>502920</xdr:colOff>
      <xdr:row>81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0E0972-418D-4C4A-BF4D-B59088F8B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251460</xdr:colOff>
      <xdr:row>55</xdr:row>
      <xdr:rowOff>121920</xdr:rowOff>
    </xdr:from>
    <xdr:to>
      <xdr:col>10</xdr:col>
      <xdr:colOff>533400</xdr:colOff>
      <xdr:row>68</xdr:row>
      <xdr:rowOff>148590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DEFC589-1B4D-4259-B5B1-B8ABDF6B88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0" y="10180320"/>
              <a:ext cx="4244340" cy="2404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228600</xdr:colOff>
      <xdr:row>34</xdr:row>
      <xdr:rowOff>64770</xdr:rowOff>
    </xdr:from>
    <xdr:to>
      <xdr:col>7</xdr:col>
      <xdr:colOff>571500</xdr:colOff>
      <xdr:row>49</xdr:row>
      <xdr:rowOff>64770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B8D1EE-9ADC-439B-8E37-9E28CF207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574980</xdr:colOff>
      <xdr:row>1</xdr:row>
      <xdr:rowOff>39041</xdr:rowOff>
    </xdr:from>
    <xdr:to>
      <xdr:col>12</xdr:col>
      <xdr:colOff>150518</xdr:colOff>
      <xdr:row>2</xdr:row>
      <xdr:rowOff>112889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F30AE28-6B86-4FD3-8A2B-0484EEBF0318}"/>
            </a:ext>
          </a:extLst>
        </xdr:cNvPr>
        <xdr:cNvSpPr txBox="1"/>
      </xdr:nvSpPr>
      <xdr:spPr>
        <a:xfrm>
          <a:off x="7686980" y="217782"/>
          <a:ext cx="1946205" cy="25258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>
              <a:solidFill>
                <a:schemeClr val="bg1"/>
              </a:solidFill>
            </a:rPr>
            <a:t>Datos</a:t>
          </a:r>
          <a:r>
            <a:rPr lang="es-MX" sz="1100" baseline="0">
              <a:solidFill>
                <a:schemeClr val="bg1"/>
              </a:solidFill>
            </a:rPr>
            <a:t> </a:t>
          </a:r>
          <a:r>
            <a:rPr lang="es-MX" sz="1100">
              <a:solidFill>
                <a:schemeClr val="bg1"/>
              </a:solidFill>
            </a:rPr>
            <a:t>de</a:t>
          </a:r>
          <a:r>
            <a:rPr lang="es-MX" sz="1100" baseline="0">
              <a:solidFill>
                <a:schemeClr val="bg1"/>
              </a:solidFill>
            </a:rPr>
            <a:t> ordenes de compra</a:t>
          </a:r>
          <a:endParaRPr lang="es-MX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157386</xdr:colOff>
      <xdr:row>2</xdr:row>
      <xdr:rowOff>129916</xdr:rowOff>
    </xdr:from>
    <xdr:to>
      <xdr:col>12</xdr:col>
      <xdr:colOff>395111</xdr:colOff>
      <xdr:row>2</xdr:row>
      <xdr:rowOff>141112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52EFE5F8-E1A4-4E1B-AF52-C0E0108EBE83}"/>
            </a:ext>
          </a:extLst>
        </xdr:cNvPr>
        <xdr:cNvCxnSpPr/>
      </xdr:nvCxnSpPr>
      <xdr:spPr>
        <a:xfrm>
          <a:off x="7269386" y="487397"/>
          <a:ext cx="2608392" cy="11196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564445</xdr:colOff>
      <xdr:row>2</xdr:row>
      <xdr:rowOff>150519</xdr:rowOff>
    </xdr:from>
    <xdr:to>
      <xdr:col>12</xdr:col>
      <xdr:colOff>178741</xdr:colOff>
      <xdr:row>5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880ABF3-195C-4583-8134-A159592AE8BE}"/>
            </a:ext>
          </a:extLst>
        </xdr:cNvPr>
        <xdr:cNvSpPr txBox="1"/>
      </xdr:nvSpPr>
      <xdr:spPr>
        <a:xfrm>
          <a:off x="7676445" y="508000"/>
          <a:ext cx="1984963" cy="385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>
              <a:solidFill>
                <a:schemeClr val="bg1"/>
              </a:solidFill>
            </a:rPr>
            <a:t>Empresa del Valle,</a:t>
          </a:r>
          <a:r>
            <a:rPr lang="es-MX" sz="1100" baseline="0">
              <a:solidFill>
                <a:schemeClr val="bg1"/>
              </a:solidFill>
            </a:rPr>
            <a:t> S.A. de C.V</a:t>
          </a:r>
        </a:p>
        <a:p>
          <a:endParaRPr lang="es-MX" sz="1100"/>
        </a:p>
      </xdr:txBody>
    </xdr:sp>
    <xdr:clientData/>
  </xdr:twoCellAnchor>
  <xdr:twoCellAnchor>
    <xdr:from>
      <xdr:col>1</xdr:col>
      <xdr:colOff>141111</xdr:colOff>
      <xdr:row>4</xdr:row>
      <xdr:rowOff>56444</xdr:rowOff>
    </xdr:from>
    <xdr:to>
      <xdr:col>14</xdr:col>
      <xdr:colOff>37170</xdr:colOff>
      <xdr:row>18</xdr:row>
      <xdr:rowOff>141064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406F489-4BFA-4274-B463-A089AAF02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150519</xdr:colOff>
      <xdr:row>20</xdr:row>
      <xdr:rowOff>37629</xdr:rowOff>
    </xdr:from>
    <xdr:to>
      <xdr:col>7</xdr:col>
      <xdr:colOff>111125</xdr:colOff>
      <xdr:row>33</xdr:row>
      <xdr:rowOff>158750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92B39F7-797E-4034-BB8E-4E0B55A26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220350</xdr:colOff>
      <xdr:row>23</xdr:row>
      <xdr:rowOff>119836</xdr:rowOff>
    </xdr:from>
    <xdr:to>
      <xdr:col>19</xdr:col>
      <xdr:colOff>447187</xdr:colOff>
      <xdr:row>38</xdr:row>
      <xdr:rowOff>22225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1920B75C-5FA2-4E20-AF97-E96658C53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716573</xdr:colOff>
      <xdr:row>21</xdr:row>
      <xdr:rowOff>51043</xdr:rowOff>
    </xdr:from>
    <xdr:to>
      <xdr:col>13</xdr:col>
      <xdr:colOff>487973</xdr:colOff>
      <xdr:row>36</xdr:row>
      <xdr:rowOff>35168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9FADD63A-D5DB-4720-A8E4-C8B1E6E34F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6758" y="3989997"/>
              <a:ext cx="4554415" cy="27976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323850</xdr:colOff>
      <xdr:row>35</xdr:row>
      <xdr:rowOff>57150</xdr:rowOff>
    </xdr:from>
    <xdr:to>
      <xdr:col>7</xdr:col>
      <xdr:colOff>142875</xdr:colOff>
      <xdr:row>55</xdr:row>
      <xdr:rowOff>63500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FBF8390-4CE6-4BCE-B290-97E867D37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743928</xdr:colOff>
      <xdr:row>2</xdr:row>
      <xdr:rowOff>132894</xdr:rowOff>
    </xdr:from>
    <xdr:to>
      <xdr:col>20</xdr:col>
      <xdr:colOff>386861</xdr:colOff>
      <xdr:row>10</xdr:row>
      <xdr:rowOff>30734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 de orden">
              <a:extLst>
                <a:ext uri="{FF2B5EF4-FFF2-40B4-BE49-F238E27FC236}">
                  <a16:creationId xmlns:a16="http://schemas.microsoft.com/office/drawing/2014/main" id="{09A5EAF9-9294-4DD7-8DA9-C9971B89B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de ord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0146" y="493112"/>
              <a:ext cx="5170897" cy="1338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237580</xdr:colOff>
      <xdr:row>11</xdr:row>
      <xdr:rowOff>104146</xdr:rowOff>
    </xdr:from>
    <xdr:to>
      <xdr:col>22</xdr:col>
      <xdr:colOff>475392</xdr:colOff>
      <xdr:row>19</xdr:row>
      <xdr:rowOff>82063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Vendedor">
              <a:extLst>
                <a:ext uri="{FF2B5EF4-FFF2-40B4-BE49-F238E27FC236}">
                  <a16:creationId xmlns:a16="http://schemas.microsoft.com/office/drawing/2014/main" id="{DDD0BBA9-D806-4216-B86F-DB0F9CB431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31762" y="2085346"/>
              <a:ext cx="1817230" cy="1418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774966</xdr:colOff>
      <xdr:row>11</xdr:row>
      <xdr:rowOff>111974</xdr:rowOff>
    </xdr:from>
    <xdr:to>
      <xdr:col>16</xdr:col>
      <xdr:colOff>422030</xdr:colOff>
      <xdr:row>19</xdr:row>
      <xdr:rowOff>128954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gion">
              <a:extLst>
                <a:ext uri="{FF2B5EF4-FFF2-40B4-BE49-F238E27FC236}">
                  <a16:creationId xmlns:a16="http://schemas.microsoft.com/office/drawing/2014/main" id="{00CCC052-6D49-4E07-ACC2-5C3B037FE1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1184" y="2093174"/>
              <a:ext cx="2016191" cy="1457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626659</xdr:colOff>
      <xdr:row>11</xdr:row>
      <xdr:rowOff>123007</xdr:rowOff>
    </xdr:from>
    <xdr:to>
      <xdr:col>19</xdr:col>
      <xdr:colOff>738556</xdr:colOff>
      <xdr:row>19</xdr:row>
      <xdr:rowOff>105508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Categoría">
              <a:extLst>
                <a:ext uri="{FF2B5EF4-FFF2-40B4-BE49-F238E27FC236}">
                  <a16:creationId xmlns:a16="http://schemas.microsoft.com/office/drawing/2014/main" id="{0B480AF7-DF10-4EF0-8EF5-71EAA3D93A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62004" y="2104207"/>
              <a:ext cx="2481025" cy="1423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scarler salazar de la cruz" refreshedDate="45751.903367129627" createdVersion="7" refreshedVersion="7" minRefreshableVersion="3" recordCount="369" xr:uid="{FB7C61F7-1537-4608-BB81-775860824BB2}">
  <cacheSource type="worksheet">
    <worksheetSource ref="B5:R374" sheet="OrdenesDeCompra"/>
  </cacheSource>
  <cacheFields count="18">
    <cacheField name="Folio" numFmtId="0">
      <sharedItems containsSemiMixedTypes="0" containsString="0" containsNumber="1" containsInteger="1" minValue="1001" maxValue="1432"/>
    </cacheField>
    <cacheField name="Fecha de orden" numFmtId="14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7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0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0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0">
      <sharedItems containsString="0" containsBlank="1" containsNumber="1" minValue="539" maxValue="111132" count="314">
        <n v="9604"/>
        <n v="2303"/>
        <n v="28980"/>
        <n v="66038"/>
        <n v="539"/>
        <n v="20412"/>
        <n v="28336"/>
        <n v="4894.3999999999996"/>
        <n v="11334.4"/>
        <n v="16779"/>
        <n v="12294.1"/>
        <n v="17920"/>
        <n v="35420"/>
        <n v="8389.5"/>
        <n v="3767.4"/>
        <n v="15456"/>
        <n v="11900"/>
        <n v="5236"/>
        <n v="5667.2"/>
        <n v="3969"/>
        <n v="2051.14"/>
        <n v="10584"/>
        <n v="37352"/>
        <n v="2804.62"/>
        <n v="13510"/>
        <n v="16228.8"/>
        <n v="15561"/>
        <n v="39463.199999999997"/>
        <n v="13916"/>
        <n v="8820"/>
        <n v="16800"/>
        <m/>
        <n v="6580"/>
        <n v="2401"/>
        <n v="40320"/>
        <n v="3348.8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2"/>
        <n v="10388"/>
        <n v="47600"/>
        <n v="12493.6"/>
        <n v="6440"/>
        <n v="28993.3"/>
        <n v="13104.7"/>
        <n v="16744"/>
        <n v="14112"/>
        <n v="2856"/>
        <n v="87318"/>
        <n v="3626"/>
        <n v="30693.599999999999"/>
        <n v="6720"/>
        <n v="39760"/>
        <n v="7700"/>
        <n v="1029"/>
        <n v="37520"/>
        <n v="19320"/>
        <n v="10948"/>
        <n v="2352"/>
        <n v="18648"/>
        <n v="61824"/>
        <n v="1545.6"/>
        <n v="7985.6"/>
        <n v="6247.5"/>
        <n v="12834.5"/>
        <n v="9520"/>
        <n v="14815.5"/>
        <n v="3683.68"/>
        <n v="37996"/>
        <n v="9450"/>
        <n v="11396"/>
        <n v="9660"/>
        <n v="3479"/>
        <n v="13860"/>
        <n v="2499"/>
        <n v="5809.3"/>
        <n v="35280"/>
        <n v="23184"/>
        <n v="7318.5"/>
        <n v="1465.1"/>
        <n v="19964"/>
        <n v="18200"/>
        <n v="9240"/>
        <n v="5280.8"/>
        <n v="2156"/>
        <n v="3223.22"/>
        <n v="7308"/>
        <n v="49588"/>
        <n v="3055.78"/>
        <n v="9997.4"/>
        <n v="22386"/>
        <n v="18026.400000000001"/>
        <n v="16464"/>
        <n v="40880"/>
        <n v="6568.8"/>
        <n v="10760.4"/>
        <n v="11753.7"/>
        <n v="16486.400000000001"/>
        <n v="4116"/>
        <n v="3391.5"/>
        <n v="26082"/>
        <n v="7056"/>
        <n v="10718.4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9"/>
        <n v="7371"/>
        <n v="42873.599999999999"/>
        <n v="12740"/>
        <n v="21280"/>
        <n v="10304"/>
        <n v="6860"/>
        <n v="26901"/>
        <n v="10046.4"/>
        <n v="15484"/>
        <n v="7854"/>
        <n v="111132"/>
        <n v="5978"/>
        <n v="14616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45220"/>
        <n v="3390.66"/>
        <n v="4458.3"/>
        <n v="12107.2"/>
        <n v="16653"/>
        <n v="13154.4"/>
        <n v="50960"/>
        <n v="4636.8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2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18018"/>
        <n v="15590.4"/>
        <n v="10192"/>
        <n v="43680"/>
        <n v="6955.2"/>
        <n v="17934"/>
        <n v="2566.9"/>
        <n v="17001.599999999999"/>
        <n v="8232"/>
        <n v="12852"/>
        <n v="36288"/>
        <n v="7448"/>
        <n v="10690.4"/>
        <n v="4459"/>
        <n v="2679.04"/>
        <n v="62468"/>
        <n v="586.04"/>
        <n v="9186.7999999999993"/>
        <n v="8243.2000000000007"/>
        <n v="13104"/>
        <n v="27770.400000000001"/>
        <n v="13132"/>
        <n v="26880"/>
        <n v="9917.6"/>
        <n v="13160"/>
        <n v="16140.6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2"/>
        <n v="980"/>
        <n v="5544"/>
        <n v="47012"/>
        <n v="3558.1"/>
        <n v="5944.4"/>
        <n v="6182.4"/>
        <n v="17472"/>
        <n v="34104"/>
        <n v="19208"/>
        <n v="12880"/>
        <n v="12600"/>
        <n v="14646.1"/>
        <n v="9592.1"/>
        <n v="2576"/>
        <n v="15288"/>
        <n v="92988"/>
        <n v="2842"/>
        <n v="45309.599999999999"/>
        <n v="1540"/>
        <n v="1680"/>
        <n v="33600"/>
        <n v="5924.8"/>
        <n v="21896"/>
        <n v="12023.9"/>
        <n v="14637"/>
        <n v="7675.5"/>
        <n v="29568"/>
        <n v="4379.2"/>
        <n v="2058"/>
        <n v="4186"/>
        <n v="920.92"/>
        <n v="6214.6"/>
        <n v="25760"/>
        <n v="23751"/>
        <n v="28257.599999999999"/>
        <n v="16660"/>
        <n v="2447.1999999999998"/>
        <n v="20624.099999999999"/>
        <n v="4998.7"/>
        <n v="2677.5"/>
        <n v="58968"/>
        <n v="11692.8"/>
        <n v="5040"/>
        <n v="13440"/>
        <n v="2800"/>
        <n v="19577.599999999999"/>
        <n v="36708"/>
        <n v="1891.4"/>
        <n v="2744"/>
        <n v="3430"/>
        <n v="42000"/>
        <n v="20034"/>
        <n v="14364"/>
        <n v="53452"/>
        <n v="9788.7999999999993"/>
        <n v="12969.6"/>
        <n v="1716.26"/>
        <n v="26404"/>
        <n v="32900"/>
        <n v="6160"/>
        <n v="1674.4"/>
        <n v="2218.58"/>
        <n v="24948"/>
        <n v="57316"/>
        <n v="13239.8"/>
        <n v="22153.599999999999"/>
        <n v="5460"/>
        <n v="33616.800000000003"/>
        <n v="13328"/>
        <n v="29120"/>
        <n v="5152"/>
        <n v="26303.200000000001"/>
        <n v="23956.799999999999"/>
        <n v="18816"/>
        <n v="2142"/>
        <n v="43092"/>
        <n v="48720"/>
        <n v="12460"/>
        <n v="13580"/>
        <n v="2597"/>
        <n v="34160"/>
        <n v="11592"/>
        <n v="27692"/>
        <n v="2431.8000000000002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8">
      <sharedItems containsSemiMixedTypes="0" containsString="0" containsNumber="1" minValue="52.28" maxValue="10779.8"/>
    </cacheField>
    <cacheField name="Meses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14284368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9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3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80000000000001"/>
    <n v="38"/>
    <x v="7"/>
    <n v="504.1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80000000000001"/>
    <n v="88"/>
    <x v="8"/>
    <n v="1110.77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6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0000000001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2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6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80000000000001"/>
    <n v="44"/>
    <x v="18"/>
    <n v="589.39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5999999999998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60000000000002"/>
    <n v="63"/>
    <x v="25"/>
    <n v="1606.65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4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2"/>
    <n v="81"/>
    <x v="27"/>
    <n v="4143.6400000000003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4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5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"/>
  </r>
  <r>
    <n v="1040"/>
    <x v="19"/>
    <n v="1"/>
    <s v="Empresa A"/>
    <s v="Torreón"/>
    <x v="10"/>
    <x v="2"/>
    <x v="2"/>
    <m/>
    <s v="Empresa de embarque C"/>
    <m/>
    <s v="Carne de cangrejo"/>
    <x v="8"/>
    <n v="257.60000000000002"/>
    <n v="13"/>
    <x v="35"/>
    <n v="331.53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1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5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9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7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2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2"/>
    <n v="11"/>
    <x v="47"/>
    <n v="514.48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4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80000000000001"/>
    <n v="97"/>
    <x v="50"/>
    <n v="1274.3499999999999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89999999999998"/>
    <n v="97"/>
    <x v="52"/>
    <n v="2754.36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8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60000000000002"/>
    <n v="65"/>
    <x v="54"/>
    <n v="1724.6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2"/>
    <n v="63"/>
    <x v="59"/>
    <n v="3038.67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60000000000002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00000000001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3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80000000000001"/>
    <n v="12"/>
    <x v="70"/>
    <n v="159.19999999999999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80000000000001"/>
    <n v="62"/>
    <x v="71"/>
    <n v="822.52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9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80000000000001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1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999999999995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800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80000000000001"/>
    <n v="41"/>
    <x v="92"/>
    <n v="538.6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1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499999999996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8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60000000000002"/>
    <n v="25"/>
    <x v="51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99"/>
    <n v="2149.0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2"/>
    <n v="37"/>
    <x v="100"/>
    <n v="1856.72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1"/>
    <n v="1580.54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2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80000000000001"/>
    <n v="51"/>
    <x v="103"/>
    <n v="624.0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89999999999998"/>
    <n v="36"/>
    <x v="104"/>
    <n v="1043.76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5"/>
    <n v="1222.3800000000001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60000000000002"/>
    <n v="64"/>
    <x v="106"/>
    <n v="1615.67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7"/>
    <n v="432.18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8"/>
    <n v="342.54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09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0"/>
    <n v="726.77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2"/>
    <n v="22"/>
    <x v="111"/>
    <n v="1050.4000000000001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2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3"/>
    <n v="5762.4"/>
  </r>
  <r>
    <n v="1138"/>
    <x v="60"/>
    <n v="7"/>
    <s v="Empresa G"/>
    <s v="Chihuahua"/>
    <x v="8"/>
    <x v="2"/>
    <x v="2"/>
    <m/>
    <m/>
    <m/>
    <s v="Café"/>
    <x v="0"/>
    <n v="644"/>
    <n v="71"/>
    <x v="114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5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6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80000000000001"/>
    <n v="38"/>
    <x v="7"/>
    <n v="464.97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7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8"/>
    <n v="246.14"/>
  </r>
  <r>
    <n v="1144"/>
    <x v="63"/>
    <n v="1"/>
    <s v="Empresa A"/>
    <s v="Torreón"/>
    <x v="10"/>
    <x v="2"/>
    <x v="2"/>
    <m/>
    <m/>
    <m/>
    <s v="Té chai"/>
    <x v="0"/>
    <n v="252"/>
    <n v="33"/>
    <x v="119"/>
    <n v="814.97"/>
  </r>
  <r>
    <n v="1145"/>
    <x v="63"/>
    <n v="1"/>
    <s v="Empresa A"/>
    <s v="Torreón"/>
    <x v="10"/>
    <x v="2"/>
    <x v="2"/>
    <m/>
    <m/>
    <m/>
    <s v="Café"/>
    <x v="0"/>
    <n v="644"/>
    <n v="22"/>
    <x v="120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1"/>
    <n v="209.22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2"/>
    <n v="802.49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60000000000002"/>
    <n v="98"/>
    <x v="123"/>
    <n v="2574.9699999999998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4"/>
    <n v="714.99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2"/>
    <n v="88"/>
    <x v="125"/>
    <n v="4244.4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6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7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80000000000001"/>
    <n v="80"/>
    <x v="128"/>
    <n v="989.1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29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89999999999998"/>
    <n v="90"/>
    <x v="130"/>
    <n v="2609.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2"/>
    <n v="834.9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60000000000002"/>
    <n v="39"/>
    <x v="131"/>
    <n v="1004.64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2"/>
    <n v="1594.85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3"/>
    <n v="801.11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4"/>
    <n v="10779.8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5"/>
    <n v="591.82000000000005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2"/>
    <n v="30"/>
    <x v="136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7"/>
    <n v="352.8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8"/>
    <n v="1536.64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39"/>
    <n v="1004.92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0"/>
    <n v="423.3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1"/>
    <n v="1557.36"/>
  </r>
  <r>
    <n v="1176"/>
    <x v="63"/>
    <n v="1"/>
    <s v="Empresa A"/>
    <s v="Torreón"/>
    <x v="10"/>
    <x v="2"/>
    <x v="2"/>
    <m/>
    <s v="Empresa de embarque C"/>
    <m/>
    <s v="Carne de cangrejo"/>
    <x v="8"/>
    <n v="257.60000000000002"/>
    <n v="71"/>
    <x v="142"/>
    <n v="1920.41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3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4"/>
    <n v="1016.49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5"/>
    <n v="1730.74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6"/>
    <n v="1625.78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7"/>
    <n v="2807.1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8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49"/>
    <n v="5564.8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65"/>
    <n v="1893.36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0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2"/>
  </r>
  <r>
    <n v="1188"/>
    <x v="73"/>
    <n v="1"/>
    <s v="Empresa A"/>
    <s v="Torreón"/>
    <x v="10"/>
    <x v="2"/>
    <x v="2"/>
    <m/>
    <m/>
    <m/>
    <s v="Té verde"/>
    <x v="0"/>
    <n v="41.86"/>
    <n v="81"/>
    <x v="151"/>
    <n v="335.68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2"/>
    <n v="423.54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60000000000002"/>
    <n v="47"/>
    <x v="153"/>
    <n v="1271.26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4"/>
    <n v="1731.91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2"/>
    <n v="27"/>
    <x v="155"/>
    <n v="1341.75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1"/>
    <n v="1662.86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6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80000000000001"/>
    <n v="36"/>
    <x v="157"/>
    <n v="482.23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58"/>
    <n v="480.76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89999999999998"/>
    <n v="81"/>
    <x v="159"/>
    <n v="2493.7199999999998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0"/>
    <n v="327.62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60000000000002"/>
    <n v="12"/>
    <x v="161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2"/>
    <n v="432.77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3"/>
    <n v="1370.17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4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5"/>
    <n v="180.61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2"/>
    <n v="27"/>
    <x v="155"/>
    <n v="1249.67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6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7"/>
    <n v="1086.4000000000001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68"/>
    <n v="127.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69"/>
    <n v="5323.36"/>
  </r>
  <r>
    <n v="1218"/>
    <x v="73"/>
    <n v="1"/>
    <s v="Empresa A"/>
    <s v="Torreón"/>
    <x v="10"/>
    <x v="2"/>
    <x v="2"/>
    <m/>
    <s v="Empresa de embarque C"/>
    <m/>
    <s v="Carne de cangrejo"/>
    <x v="8"/>
    <n v="257.60000000000002"/>
    <n v="42"/>
    <x v="170"/>
    <n v="1125.2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1"/>
    <n v="1167.26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2"/>
    <n v="499.8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3"/>
    <n v="1875.33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4"/>
    <n v="976.7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5"/>
    <n v="93.39"/>
  </r>
  <r>
    <n v="1225"/>
    <x v="88"/>
    <n v="7"/>
    <s v="Empresa G"/>
    <s v="Chihuahua"/>
    <x v="8"/>
    <x v="2"/>
    <x v="2"/>
    <m/>
    <m/>
    <m/>
    <s v="Café"/>
    <x v="0"/>
    <n v="644"/>
    <n v="86"/>
    <x v="176"/>
    <n v="5593.78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7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78"/>
    <n v="3107.1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80000000000001"/>
    <n v="96"/>
    <x v="179"/>
    <n v="1211.75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0"/>
    <n v="151.9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1"/>
    <n v="224.2"/>
  </r>
  <r>
    <n v="1231"/>
    <x v="90"/>
    <n v="1"/>
    <s v="Empresa A"/>
    <s v="Torreón"/>
    <x v="10"/>
    <x v="2"/>
    <x v="2"/>
    <m/>
    <m/>
    <m/>
    <s v="Té chai"/>
    <x v="0"/>
    <n v="252"/>
    <n v="91"/>
    <x v="182"/>
    <n v="2224.4"/>
  </r>
  <r>
    <n v="1232"/>
    <x v="90"/>
    <n v="1"/>
    <s v="Empresa A"/>
    <s v="Torreón"/>
    <x v="10"/>
    <x v="2"/>
    <x v="2"/>
    <m/>
    <m/>
    <m/>
    <s v="Café"/>
    <x v="0"/>
    <n v="644"/>
    <n v="14"/>
    <x v="183"/>
    <n v="892.58"/>
  </r>
  <r>
    <n v="1233"/>
    <x v="90"/>
    <n v="1"/>
    <s v="Empresa A"/>
    <s v="Torreón"/>
    <x v="10"/>
    <x v="2"/>
    <x v="2"/>
    <m/>
    <m/>
    <m/>
    <s v="Té verde"/>
    <x v="0"/>
    <n v="41.86"/>
    <n v="44"/>
    <x v="184"/>
    <n v="186.03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8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60000000000002"/>
    <n v="80"/>
    <x v="36"/>
    <n v="2102.02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5"/>
    <n v="1855.85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2"/>
    <n v="32"/>
    <x v="186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87"/>
    <n v="1019.2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88"/>
    <n v="4455.3599999999997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80000000000001"/>
    <n v="54"/>
    <x v="189"/>
    <n v="688.56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89999999999998"/>
    <n v="60"/>
    <x v="190"/>
    <n v="1811.33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1"/>
    <n v="243.86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60000000000002"/>
    <n v="66"/>
    <x v="192"/>
    <n v="1751.16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3"/>
    <n v="831.43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4"/>
    <n v="1246.6400000000001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5"/>
    <n v="3519.94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6"/>
    <n v="752.2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80000000000001"/>
    <n v="83"/>
    <x v="197"/>
    <n v="1047.6600000000001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198"/>
    <n v="436.98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199"/>
    <n v="273.26"/>
  </r>
  <r>
    <n v="1253"/>
    <x v="99"/>
    <n v="1"/>
    <s v="Empresa A"/>
    <s v="Torreón"/>
    <x v="10"/>
    <x v="2"/>
    <x v="2"/>
    <m/>
    <m/>
    <m/>
    <s v="Té chai"/>
    <x v="0"/>
    <n v="252"/>
    <n v="58"/>
    <x v="136"/>
    <n v="1446.98"/>
  </r>
  <r>
    <n v="1254"/>
    <x v="99"/>
    <n v="1"/>
    <s v="Empresa A"/>
    <s v="Torreón"/>
    <x v="10"/>
    <x v="2"/>
    <x v="2"/>
    <m/>
    <m/>
    <m/>
    <s v="Café"/>
    <x v="0"/>
    <n v="644"/>
    <n v="97"/>
    <x v="200"/>
    <n v="6496.67"/>
  </r>
  <r>
    <n v="1255"/>
    <x v="99"/>
    <n v="1"/>
    <s v="Empresa A"/>
    <s v="Torreón"/>
    <x v="10"/>
    <x v="2"/>
    <x v="2"/>
    <m/>
    <m/>
    <m/>
    <s v="Té verde"/>
    <x v="0"/>
    <n v="41.86"/>
    <n v="14"/>
    <x v="201"/>
    <n v="60.95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2"/>
    <n v="900.31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60000000000002"/>
    <n v="32"/>
    <x v="203"/>
    <n v="824.32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4"/>
    <n v="1323.5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2"/>
    <n v="57"/>
    <x v="205"/>
    <n v="2721.5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06"/>
    <n v="1378.86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07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80000000000001"/>
    <n v="77"/>
    <x v="208"/>
    <n v="1011.6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09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89999999999998"/>
    <n v="54"/>
    <x v="210"/>
    <n v="1694.76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60000000000002"/>
    <n v="71"/>
    <x v="142"/>
    <n v="1883.83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1"/>
    <n v="940.8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5"/>
    <n v="1679.33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2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3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2"/>
    <n v="63"/>
    <x v="59"/>
    <n v="3222.83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4"/>
    <n v="1023.82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5"/>
    <n v="5125.12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16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17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6"/>
    <n v="5316.86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18"/>
    <n v="1099.74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19"/>
    <n v="136.63"/>
  </r>
  <r>
    <n v="1286"/>
    <x v="113"/>
    <n v="7"/>
    <s v="Empresa G"/>
    <s v="Chihuahua"/>
    <x v="8"/>
    <x v="2"/>
    <x v="2"/>
    <m/>
    <m/>
    <m/>
    <s v="Café"/>
    <x v="0"/>
    <n v="644"/>
    <n v="62"/>
    <x v="220"/>
    <n v="4072.66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1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2"/>
    <n v="1539.38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80000000000001"/>
    <n v="49"/>
    <x v="223"/>
    <n v="624.80999999999995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4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"/>
  </r>
  <r>
    <n v="1292"/>
    <x v="115"/>
    <n v="1"/>
    <s v="Empresa A"/>
    <s v="Torreón"/>
    <x v="10"/>
    <x v="2"/>
    <x v="2"/>
    <m/>
    <m/>
    <m/>
    <s v="Té chai"/>
    <x v="0"/>
    <n v="252"/>
    <n v="22"/>
    <x v="225"/>
    <n v="532.22"/>
  </r>
  <r>
    <n v="1293"/>
    <x v="115"/>
    <n v="1"/>
    <s v="Empresa A"/>
    <s v="Torreón"/>
    <x v="10"/>
    <x v="2"/>
    <x v="2"/>
    <m/>
    <m/>
    <m/>
    <s v="Café"/>
    <x v="0"/>
    <n v="644"/>
    <n v="73"/>
    <x v="226"/>
    <n v="4748.21"/>
  </r>
  <r>
    <n v="1294"/>
    <x v="115"/>
    <n v="1"/>
    <s v="Empresa A"/>
    <s v="Torreón"/>
    <x v="10"/>
    <x v="2"/>
    <x v="2"/>
    <m/>
    <m/>
    <m/>
    <s v="Té verde"/>
    <x v="0"/>
    <n v="41.86"/>
    <n v="85"/>
    <x v="227"/>
    <n v="345.1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28"/>
    <n v="618.22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60000000000002"/>
    <n v="24"/>
    <x v="229"/>
    <n v="599.69000000000005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0"/>
    <n v="1677.3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2"/>
    <n v="70"/>
    <x v="231"/>
    <n v="3444.5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2"/>
    <n v="1940.01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07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80000000000001"/>
    <n v="100"/>
    <x v="233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4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89999999999998"/>
    <n v="49"/>
    <x v="235"/>
    <n v="1435.32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36"/>
    <n v="920.84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60000000000002"/>
    <n v="10"/>
    <x v="237"/>
    <n v="267.89999999999998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38"/>
    <n v="1574.66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3"/>
    <n v="753.98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39"/>
    <n v="9763.74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0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2"/>
    <n v="93"/>
    <x v="241"/>
    <n v="4395.03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2"/>
    <n v="160.16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6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3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3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4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60000000000002"/>
    <n v="23"/>
    <x v="245"/>
    <n v="610.25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46"/>
    <n v="2211.5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47"/>
    <n v="1214.4100000000001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48"/>
    <n v="1449.06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49"/>
    <n v="736.85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0"/>
    <n v="3104.64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80000000000001"/>
    <n v="34"/>
    <x v="251"/>
    <n v="437.92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2"/>
    <n v="211.97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3"/>
    <n v="426.97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"/>
  </r>
  <r>
    <n v="1334"/>
    <x v="124"/>
    <n v="1"/>
    <s v="Empresa A"/>
    <s v="Torreón"/>
    <x v="10"/>
    <x v="2"/>
    <x v="2"/>
    <m/>
    <m/>
    <m/>
    <s v="Café"/>
    <x v="0"/>
    <n v="644"/>
    <n v="16"/>
    <x v="128"/>
    <n v="989.18"/>
  </r>
  <r>
    <n v="1335"/>
    <x v="124"/>
    <n v="1"/>
    <s v="Empresa A"/>
    <s v="Torreón"/>
    <x v="10"/>
    <x v="2"/>
    <x v="2"/>
    <m/>
    <m/>
    <m/>
    <s v="Té verde"/>
    <x v="0"/>
    <n v="41.86"/>
    <n v="22"/>
    <x v="254"/>
    <n v="89.33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55"/>
    <n v="640.1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60000000000002"/>
    <n v="100"/>
    <x v="256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57"/>
    <n v="2446.35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2"/>
    <n v="58"/>
    <x v="258"/>
    <n v="2882.28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59"/>
    <n v="1682.66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8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80000000000001"/>
    <n v="19"/>
    <x v="260"/>
    <n v="239.83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89999999999998"/>
    <n v="69"/>
    <x v="261"/>
    <n v="2144.91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2"/>
    <n v="474.88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60000000000002"/>
    <n v="64"/>
    <x v="106"/>
    <n v="1665.13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6"/>
    <n v="774.59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3"/>
    <n v="259.72000000000003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4"/>
    <n v="5778.86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5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2"/>
    <n v="24"/>
    <x v="265"/>
    <n v="1122.51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66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67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68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88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60000000000002"/>
    <n v="76"/>
    <x v="269"/>
    <n v="2016.49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0"/>
    <n v="3817.63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1"/>
    <n v="181.57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2"/>
    <n v="277.14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3"/>
    <n v="353.29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4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75"/>
    <n v="2003.4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3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76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77"/>
    <n v="5238.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80000000000001"/>
    <n v="76"/>
    <x v="278"/>
    <n v="939.72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80000000000001"/>
    <n v="80"/>
    <x v="128"/>
    <n v="1020.1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79"/>
    <n v="1322.9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12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0"/>
    <n v="180.21"/>
  </r>
  <r>
    <n v="1383"/>
    <x v="143"/>
    <n v="7"/>
    <s v="Empresa G"/>
    <s v="Chihuahua"/>
    <x v="8"/>
    <x v="2"/>
    <x v="2"/>
    <m/>
    <m/>
    <m/>
    <s v="Café"/>
    <x v="0"/>
    <n v="644"/>
    <n v="41"/>
    <x v="281"/>
    <n v="2719.61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2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3"/>
    <n v="646.79999999999995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80000000000001"/>
    <n v="13"/>
    <x v="284"/>
    <n v="174.14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85"/>
    <n v="224.08"/>
  </r>
  <r>
    <n v="1389"/>
    <x v="145"/>
    <n v="1"/>
    <s v="Empresa A"/>
    <s v="Torreón"/>
    <x v="10"/>
    <x v="2"/>
    <x v="2"/>
    <m/>
    <m/>
    <m/>
    <s v="Té chai"/>
    <x v="0"/>
    <n v="252"/>
    <n v="99"/>
    <x v="286"/>
    <n v="2444.9"/>
  </r>
  <r>
    <n v="1390"/>
    <x v="145"/>
    <n v="1"/>
    <s v="Empresa A"/>
    <s v="Torreón"/>
    <x v="10"/>
    <x v="2"/>
    <x v="2"/>
    <m/>
    <m/>
    <m/>
    <s v="Café"/>
    <x v="0"/>
    <n v="644"/>
    <n v="89"/>
    <x v="287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199"/>
    <n v="273.26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88"/>
    <n v="1350.46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60000000000002"/>
    <n v="86"/>
    <x v="289"/>
    <n v="2171.0500000000002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0"/>
    <n v="573.29999999999995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2"/>
    <n v="69"/>
    <x v="291"/>
    <n v="3361.68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2"/>
    <n v="1279.49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3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80000000000001"/>
    <n v="40"/>
    <x v="294"/>
    <n v="540.96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5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89999999999998"/>
    <n v="88"/>
    <x v="295"/>
    <n v="2577.71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55"/>
    <n v="596.6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60000000000002"/>
    <n v="93"/>
    <x v="296"/>
    <n v="2347.77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297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298"/>
    <n v="224.91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299"/>
    <n v="4093.74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7"/>
    <n v="407.48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2"/>
    <n v="100"/>
    <x v="300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1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2"/>
    <n v="1412.3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3"/>
    <n v="246.72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4"/>
    <n v="3484.32"/>
  </r>
  <r>
    <n v="1421"/>
    <x v="145"/>
    <n v="1"/>
    <s v="Empresa A"/>
    <s v="Torreón"/>
    <x v="10"/>
    <x v="2"/>
    <x v="2"/>
    <m/>
    <s v="Empresa de embarque C"/>
    <m/>
    <s v="Carne de cangrejo"/>
    <x v="8"/>
    <n v="257.60000000000002"/>
    <n v="45"/>
    <x v="305"/>
    <n v="1136.02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06"/>
    <n v="2769.2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07"/>
    <n v="231.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8"/>
    <n v="335.76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08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09"/>
    <n v="450.45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0"/>
    <n v="3007.37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1"/>
    <n v="2598.48"/>
  </r>
  <r>
    <n v="1431"/>
    <x v="135"/>
    <n v="4"/>
    <s v="Empresa D"/>
    <s v="Querétaro"/>
    <x v="1"/>
    <x v="1"/>
    <x v="1"/>
    <m/>
    <m/>
    <m/>
    <s v="Pasta penne"/>
    <x v="9"/>
    <n v="532"/>
    <n v="59"/>
    <x v="312"/>
    <n v="3170.19"/>
  </r>
  <r>
    <n v="1432"/>
    <x v="139"/>
    <n v="3"/>
    <s v="Empresa C"/>
    <s v="Acapulco"/>
    <x v="4"/>
    <x v="0"/>
    <x v="0"/>
    <m/>
    <m/>
    <m/>
    <s v="Té verde"/>
    <x v="0"/>
    <n v="41.86"/>
    <n v="24"/>
    <x v="313"/>
    <n v="99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8BEE2-A517-45FE-931B-4D3C42A64D39}" name="TablaDinámica2" cacheId="7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1">
  <location ref="A3:B16" firstHeaderRow="1" firstDataRow="1" firstDataCol="1"/>
  <pivotFields count="18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A2909-8DFA-4346-B2EE-372EC1E62200}" name="TablaDinámica7" cacheId="7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A35:B51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numFmtId="8" showAll="0"/>
    <pivotField showAll="0" defaultSubtotal="0"/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12" baseItem="0"/>
  </dataFields>
  <formats count="6">
    <format dxfId="0">
      <pivotArea type="all" dataOnly="0" outline="0" fieldPosition="0"/>
    </format>
    <format dxfId="1">
      <pivotArea field="12" type="button" dataOnly="0" labelOnly="1" outline="0" axis="axisRow" fieldPosition="0"/>
    </format>
    <format dxfId="2">
      <pivotArea dataOnly="0" labelOnly="1" outline="0" axis="axisValues" fieldPosition="0"/>
    </format>
    <format dxfId="3">
      <pivotArea outline="0" collapsedLevelsAreSubtotals="1" fieldPosition="0"/>
    </format>
    <format dxfId="4">
      <pivotArea dataOnly="0" labelOnly="1" fieldPosition="0">
        <references count="1">
          <reference field="12" count="0"/>
        </references>
      </pivotArea>
    </format>
    <format dxfId="5">
      <pivotArea dataOnly="0" labelOnly="1" grandRow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79CDB-E381-46CD-97E0-885A94C04A6C}" name="TablaDinámica5" cacheId="7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71:B77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$0-$25" x="1"/>
        <item n="$25-$50" x="2"/>
        <item n="$50-$75" x="3"/>
        <item n="$75-$100" x="4"/>
        <item n="$100-$125" x="5"/>
        <item x="6"/>
        <item t="default"/>
      </items>
    </pivotField>
    <pivotField numFmtId="8" showAll="0"/>
    <pivotField showAll="0" defaultSubtotal="0"/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DE3AA-9B8A-489B-8E4D-CC592EBE92E2}" name="TablaDinámica4" cacheId="7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57:B69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C05B1-B25A-46CE-9D03-F159C7762FAB}" name="TablaDinámica3" cacheId="7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A19:B28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814487B8-7445-41F2-9E5A-20DFF51CD3D9}" sourceName="Vendedor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51BD46A9-B1E3-4F93-BDCD-48B5F6856340}" sourceName="Region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FD5B44B-3945-4842-8D14-5901F14543C9}" sourceName="Categoría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BAC79CCC-01EA-43FF-A5AD-DD9E3910E52D}" cache="SegmentaciónDeDatos_Vendedor" caption="Vendedor" style="SlicerStyleDark1" rowHeight="234950"/>
  <slicer name="Region" xr10:uid="{8B623C60-4BBB-42F3-B4E8-78B41FA9A80C}" cache="SegmentaciónDeDatos_Region" caption="Region" style="SlicerStyleDark1" rowHeight="234950"/>
  <slicer name="Categoría" xr10:uid="{225C1065-3DD2-4632-A3E7-05183C95C00D}" cache="SegmentaciónDeDatos_Categoría" caption="Categoría" startItem="7" style="SlicerStyleDark1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F587B91F-E042-4BF3-A21B-E0FBF68D4C9E}" sourceName="Fecha de orden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state minimalRefreshVersion="6" lastRefreshVersion="6" pivotCacheId="1428436806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6FACA039-B30E-4B95-ACDD-075BBE956D56}" cache="NativeTimeline_Fecha_de_orden" caption="Fecha de orden" level="2" selectionLevel="2" scrollPosition="2018-01-20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F09A-2ED8-4A7C-8D7A-432862773D72}">
  <dimension ref="A3:E77"/>
  <sheetViews>
    <sheetView topLeftCell="A42" workbookViewId="0">
      <selection activeCell="V30" sqref="V30"/>
    </sheetView>
  </sheetViews>
  <sheetFormatPr baseColWidth="10" defaultRowHeight="14.4" x14ac:dyDescent="0.3"/>
  <cols>
    <col min="1" max="1" width="16.5546875" bestFit="1" customWidth="1"/>
    <col min="2" max="2" width="15.77734375" bestFit="1" customWidth="1"/>
    <col min="4" max="4" width="15.44140625" bestFit="1" customWidth="1"/>
  </cols>
  <sheetData>
    <row r="3" spans="1:2" x14ac:dyDescent="0.3">
      <c r="A3" s="13" t="s">
        <v>110</v>
      </c>
      <c r="B3" t="s">
        <v>124</v>
      </c>
    </row>
    <row r="4" spans="1:2" x14ac:dyDescent="0.3">
      <c r="A4" s="14" t="s">
        <v>112</v>
      </c>
      <c r="B4" s="15">
        <v>460709.76000000007</v>
      </c>
    </row>
    <row r="5" spans="1:2" x14ac:dyDescent="0.3">
      <c r="A5" s="14" t="s">
        <v>113</v>
      </c>
      <c r="B5" s="15">
        <v>279377</v>
      </c>
    </row>
    <row r="6" spans="1:2" x14ac:dyDescent="0.3">
      <c r="A6" s="14" t="s">
        <v>114</v>
      </c>
      <c r="B6" s="15">
        <v>431936.4</v>
      </c>
    </row>
    <row r="7" spans="1:2" x14ac:dyDescent="0.3">
      <c r="A7" s="14" t="s">
        <v>115</v>
      </c>
      <c r="B7" s="15">
        <v>290805.06</v>
      </c>
    </row>
    <row r="8" spans="1:2" x14ac:dyDescent="0.3">
      <c r="A8" s="14" t="s">
        <v>116</v>
      </c>
      <c r="B8" s="15">
        <v>480298.70000000007</v>
      </c>
    </row>
    <row r="9" spans="1:2" x14ac:dyDescent="0.3">
      <c r="A9" s="14" t="s">
        <v>117</v>
      </c>
      <c r="B9" s="15">
        <v>778422.54</v>
      </c>
    </row>
    <row r="10" spans="1:2" x14ac:dyDescent="0.3">
      <c r="A10" s="14" t="s">
        <v>118</v>
      </c>
      <c r="B10" s="15">
        <v>382459.56</v>
      </c>
    </row>
    <row r="11" spans="1:2" x14ac:dyDescent="0.3">
      <c r="A11" s="14" t="s">
        <v>119</v>
      </c>
      <c r="B11" s="15">
        <v>418900.44</v>
      </c>
    </row>
    <row r="12" spans="1:2" x14ac:dyDescent="0.3">
      <c r="A12" s="14" t="s">
        <v>120</v>
      </c>
      <c r="B12" s="15">
        <v>447299.57999999996</v>
      </c>
    </row>
    <row r="13" spans="1:2" x14ac:dyDescent="0.3">
      <c r="A13" s="14" t="s">
        <v>121</v>
      </c>
      <c r="B13" s="15">
        <v>742470.26</v>
      </c>
    </row>
    <row r="14" spans="1:2" x14ac:dyDescent="0.3">
      <c r="A14" s="14" t="s">
        <v>122</v>
      </c>
      <c r="B14" s="15">
        <v>444828.02</v>
      </c>
    </row>
    <row r="15" spans="1:2" x14ac:dyDescent="0.3">
      <c r="A15" s="14" t="s">
        <v>123</v>
      </c>
      <c r="B15" s="15">
        <v>932998.92</v>
      </c>
    </row>
    <row r="16" spans="1:2" x14ac:dyDescent="0.3">
      <c r="A16" s="14" t="s">
        <v>111</v>
      </c>
      <c r="B16" s="15">
        <v>6090506.2400000002</v>
      </c>
    </row>
    <row r="19" spans="1:5" x14ac:dyDescent="0.3">
      <c r="A19" s="13" t="s">
        <v>110</v>
      </c>
      <c r="B19" t="s">
        <v>124</v>
      </c>
    </row>
    <row r="20" spans="1:5" x14ac:dyDescent="0.3">
      <c r="A20" s="14" t="s">
        <v>70</v>
      </c>
      <c r="B20" s="15">
        <v>1313876.6200000001</v>
      </c>
    </row>
    <row r="21" spans="1:5" x14ac:dyDescent="0.3">
      <c r="A21" s="14" t="s">
        <v>32</v>
      </c>
      <c r="B21" s="15">
        <v>940527</v>
      </c>
    </row>
    <row r="22" spans="1:5" x14ac:dyDescent="0.3">
      <c r="A22" s="14" t="s">
        <v>52</v>
      </c>
      <c r="B22" s="15">
        <v>228907</v>
      </c>
    </row>
    <row r="23" spans="1:5" x14ac:dyDescent="0.3">
      <c r="A23" s="14" t="s">
        <v>75</v>
      </c>
      <c r="B23" s="15">
        <v>575330.14</v>
      </c>
    </row>
    <row r="24" spans="1:5" x14ac:dyDescent="0.3">
      <c r="A24" s="14" t="s">
        <v>64</v>
      </c>
      <c r="B24" s="15">
        <v>523852</v>
      </c>
    </row>
    <row r="25" spans="1:5" x14ac:dyDescent="0.3">
      <c r="A25" s="14" t="s">
        <v>22</v>
      </c>
      <c r="B25" s="15">
        <v>593192.32000000007</v>
      </c>
    </row>
    <row r="26" spans="1:5" x14ac:dyDescent="0.3">
      <c r="A26" s="14" t="s">
        <v>44</v>
      </c>
      <c r="B26" s="15">
        <v>1459392.7600000002</v>
      </c>
    </row>
    <row r="27" spans="1:5" x14ac:dyDescent="0.3">
      <c r="A27" s="14" t="s">
        <v>92</v>
      </c>
      <c r="B27" s="15">
        <v>455428.4</v>
      </c>
    </row>
    <row r="28" spans="1:5" x14ac:dyDescent="0.3">
      <c r="A28" s="14" t="s">
        <v>111</v>
      </c>
      <c r="B28" s="15">
        <v>6090506.2400000002</v>
      </c>
    </row>
    <row r="32" spans="1:5" x14ac:dyDescent="0.3">
      <c r="E32" t="s">
        <v>125</v>
      </c>
    </row>
    <row r="33" spans="1:5" x14ac:dyDescent="0.3">
      <c r="D33" t="s">
        <v>125</v>
      </c>
      <c r="E33" t="s">
        <v>125</v>
      </c>
    </row>
    <row r="34" spans="1:5" x14ac:dyDescent="0.3">
      <c r="D34" t="s">
        <v>125</v>
      </c>
      <c r="E34" t="s">
        <v>125</v>
      </c>
    </row>
    <row r="35" spans="1:5" x14ac:dyDescent="0.3">
      <c r="A35" s="18" t="s">
        <v>110</v>
      </c>
      <c r="B35" s="19" t="s">
        <v>124</v>
      </c>
      <c r="D35" t="s">
        <v>125</v>
      </c>
      <c r="E35" t="s">
        <v>125</v>
      </c>
    </row>
    <row r="36" spans="1:5" x14ac:dyDescent="0.3">
      <c r="A36" s="20" t="s">
        <v>106</v>
      </c>
      <c r="B36" s="15">
        <v>186513.60000000003</v>
      </c>
      <c r="D36" t="s">
        <v>125</v>
      </c>
      <c r="E36" t="s">
        <v>125</v>
      </c>
    </row>
    <row r="37" spans="1:5" x14ac:dyDescent="0.3">
      <c r="A37" s="20" t="s">
        <v>27</v>
      </c>
      <c r="B37" s="15">
        <v>1548079.5399999998</v>
      </c>
      <c r="D37" t="s">
        <v>125</v>
      </c>
      <c r="E37" t="s">
        <v>125</v>
      </c>
    </row>
    <row r="38" spans="1:5" x14ac:dyDescent="0.3">
      <c r="A38" s="20" t="s">
        <v>89</v>
      </c>
      <c r="B38" s="15">
        <v>356518.39999999997</v>
      </c>
      <c r="D38" t="s">
        <v>125</v>
      </c>
      <c r="E38" t="s">
        <v>125</v>
      </c>
    </row>
    <row r="39" spans="1:5" x14ac:dyDescent="0.3">
      <c r="A39" s="20" t="s">
        <v>82</v>
      </c>
      <c r="B39" s="15">
        <v>283892</v>
      </c>
      <c r="D39" t="s">
        <v>125</v>
      </c>
      <c r="E39" t="s">
        <v>125</v>
      </c>
    </row>
    <row r="40" spans="1:5" x14ac:dyDescent="0.3">
      <c r="A40" s="20" t="s">
        <v>54</v>
      </c>
      <c r="B40" s="15">
        <v>249721.5</v>
      </c>
      <c r="D40" t="s">
        <v>125</v>
      </c>
      <c r="E40" t="s">
        <v>125</v>
      </c>
    </row>
    <row r="41" spans="1:5" x14ac:dyDescent="0.3">
      <c r="A41" s="20" t="s">
        <v>29</v>
      </c>
      <c r="B41" s="15">
        <v>391993</v>
      </c>
      <c r="D41" t="s">
        <v>125</v>
      </c>
      <c r="E41" t="s">
        <v>125</v>
      </c>
    </row>
    <row r="42" spans="1:5" x14ac:dyDescent="0.3">
      <c r="A42" s="20" t="s">
        <v>102</v>
      </c>
      <c r="B42" s="15">
        <v>97188</v>
      </c>
      <c r="D42" t="s">
        <v>125</v>
      </c>
      <c r="E42" t="s">
        <v>125</v>
      </c>
    </row>
    <row r="43" spans="1:5" x14ac:dyDescent="0.3">
      <c r="A43" s="20" t="s">
        <v>109</v>
      </c>
      <c r="B43" s="15">
        <v>40376</v>
      </c>
      <c r="D43" t="s">
        <v>125</v>
      </c>
      <c r="E43" t="s">
        <v>125</v>
      </c>
    </row>
    <row r="44" spans="1:5" x14ac:dyDescent="0.3">
      <c r="A44" s="20" t="s">
        <v>80</v>
      </c>
      <c r="B44" s="15">
        <v>721574</v>
      </c>
    </row>
    <row r="45" spans="1:5" x14ac:dyDescent="0.3">
      <c r="A45" s="20" t="s">
        <v>94</v>
      </c>
      <c r="B45" s="15">
        <v>282471</v>
      </c>
    </row>
    <row r="46" spans="1:5" x14ac:dyDescent="0.3">
      <c r="A46" s="20" t="s">
        <v>48</v>
      </c>
      <c r="B46" s="15">
        <v>266750.40000000002</v>
      </c>
    </row>
    <row r="47" spans="1:5" x14ac:dyDescent="0.3">
      <c r="A47" s="20" t="s">
        <v>96</v>
      </c>
      <c r="B47" s="15">
        <v>463814.39999999991</v>
      </c>
    </row>
    <row r="48" spans="1:5" x14ac:dyDescent="0.3">
      <c r="A48" s="20" t="s">
        <v>66</v>
      </c>
      <c r="B48" s="15">
        <v>966000</v>
      </c>
    </row>
    <row r="49" spans="1:5" x14ac:dyDescent="0.3">
      <c r="A49" s="20" t="s">
        <v>60</v>
      </c>
      <c r="B49" s="15">
        <v>235614.39999999997</v>
      </c>
    </row>
    <row r="50" spans="1:5" x14ac:dyDescent="0.3">
      <c r="A50" s="20" t="s">
        <v>18</v>
      </c>
      <c r="B50" s="15"/>
    </row>
    <row r="51" spans="1:5" x14ac:dyDescent="0.3">
      <c r="A51" s="20" t="s">
        <v>111</v>
      </c>
      <c r="B51" s="15">
        <v>6090506.2400000002</v>
      </c>
    </row>
    <row r="57" spans="1:5" x14ac:dyDescent="0.3">
      <c r="A57" s="13" t="s">
        <v>110</v>
      </c>
      <c r="B57" t="s">
        <v>124</v>
      </c>
      <c r="D57" t="s">
        <v>7</v>
      </c>
      <c r="E57" t="s">
        <v>131</v>
      </c>
    </row>
    <row r="58" spans="1:5" x14ac:dyDescent="0.3">
      <c r="A58" s="14" t="s">
        <v>63</v>
      </c>
      <c r="B58" s="15">
        <v>523852</v>
      </c>
      <c r="D58" s="14" t="s">
        <v>63</v>
      </c>
      <c r="E58" s="21">
        <f>GETPIVOTDATA("Ingresos",$A$57,"Estado","Baja California")</f>
        <v>523852</v>
      </c>
    </row>
    <row r="59" spans="1:5" x14ac:dyDescent="0.3">
      <c r="A59" s="14" t="s">
        <v>78</v>
      </c>
      <c r="B59" s="15">
        <v>240856</v>
      </c>
      <c r="D59" s="14" t="s">
        <v>78</v>
      </c>
      <c r="E59" s="21">
        <f>GETPIVOTDATA("Ingresos",$A$57,"Estado","Chihuahua")</f>
        <v>240856</v>
      </c>
    </row>
    <row r="60" spans="1:5" x14ac:dyDescent="0.3">
      <c r="A60" s="14" t="s">
        <v>84</v>
      </c>
      <c r="B60" s="15">
        <v>702034.61999999988</v>
      </c>
      <c r="D60" s="14" t="s">
        <v>84</v>
      </c>
      <c r="E60" s="21">
        <f>GETPIVOTDATA("Ingresos",$A$57,"Estado","Ciudad de México")</f>
        <v>702034.61999999988</v>
      </c>
    </row>
    <row r="61" spans="1:5" x14ac:dyDescent="0.3">
      <c r="A61" s="14" t="s">
        <v>87</v>
      </c>
      <c r="B61" s="15">
        <v>515759.85999999987</v>
      </c>
      <c r="D61" s="14" t="s">
        <v>87</v>
      </c>
      <c r="E61" s="21">
        <f>GETPIVOTDATA("Ingresos",$A$57,"Estado","Coahuila")</f>
        <v>515759.85999999987</v>
      </c>
    </row>
    <row r="62" spans="1:5" x14ac:dyDescent="0.3">
      <c r="A62" s="14" t="s">
        <v>69</v>
      </c>
      <c r="B62" s="15">
        <v>611842.00000000012</v>
      </c>
      <c r="D62" s="14" t="s">
        <v>69</v>
      </c>
      <c r="E62" s="21">
        <f>GETPIVOTDATA("Ingresos",$A$57,"Estado","Estado de México")</f>
        <v>611842.00000000012</v>
      </c>
    </row>
    <row r="63" spans="1:5" x14ac:dyDescent="0.3">
      <c r="A63" s="14" t="s">
        <v>74</v>
      </c>
      <c r="B63" s="15">
        <v>575330.14</v>
      </c>
      <c r="D63" s="14" t="s">
        <v>74</v>
      </c>
      <c r="E63" s="21">
        <f>GETPIVOTDATA("Ingresos",$A$57,"Estado","Guanajuato")</f>
        <v>575330.14</v>
      </c>
    </row>
    <row r="64" spans="1:5" x14ac:dyDescent="0.3">
      <c r="A64" s="14" t="s">
        <v>57</v>
      </c>
      <c r="B64" s="15">
        <v>378075.32</v>
      </c>
      <c r="D64" s="14" t="s">
        <v>57</v>
      </c>
      <c r="E64" s="21">
        <f>GETPIVOTDATA("Ingresos",$A$57,"Estado","Guerrero")</f>
        <v>378075.32</v>
      </c>
    </row>
    <row r="65" spans="1:5" x14ac:dyDescent="0.3">
      <c r="A65" s="14" t="s">
        <v>51</v>
      </c>
      <c r="B65" s="15">
        <v>684335.40000000014</v>
      </c>
      <c r="D65" s="14" t="s">
        <v>51</v>
      </c>
      <c r="E65" s="21">
        <f>GETPIVOTDATA("Ingresos",$A$57,"Estado","Jalisco")</f>
        <v>684335.40000000014</v>
      </c>
    </row>
    <row r="66" spans="1:5" x14ac:dyDescent="0.3">
      <c r="A66" s="14" t="s">
        <v>43</v>
      </c>
      <c r="B66" s="15">
        <v>702776.9</v>
      </c>
      <c r="D66" s="14" t="s">
        <v>43</v>
      </c>
      <c r="E66" s="21">
        <f>GETPIVOTDATA("Ingresos",$A$57,"Estado","Nuevo León")</f>
        <v>702776.9</v>
      </c>
    </row>
    <row r="67" spans="1:5" x14ac:dyDescent="0.3">
      <c r="A67" s="14" t="s">
        <v>31</v>
      </c>
      <c r="B67" s="15">
        <v>940527</v>
      </c>
      <c r="D67" s="14" t="s">
        <v>31</v>
      </c>
      <c r="E67" s="21">
        <f>GETPIVOTDATA("Ingresos",$A$57,"Estado","Querétaro")</f>
        <v>940527</v>
      </c>
    </row>
    <row r="68" spans="1:5" x14ac:dyDescent="0.3">
      <c r="A68" s="14" t="s">
        <v>21</v>
      </c>
      <c r="B68" s="15">
        <v>215117</v>
      </c>
      <c r="D68" s="14" t="s">
        <v>21</v>
      </c>
      <c r="E68" s="21">
        <v>215117</v>
      </c>
    </row>
    <row r="69" spans="1:5" x14ac:dyDescent="0.3">
      <c r="A69" s="14" t="s">
        <v>111</v>
      </c>
      <c r="B69" s="15">
        <v>6090506.2400000002</v>
      </c>
    </row>
    <row r="71" spans="1:5" x14ac:dyDescent="0.3">
      <c r="A71" s="13" t="s">
        <v>110</v>
      </c>
      <c r="B71" t="s">
        <v>124</v>
      </c>
    </row>
    <row r="72" spans="1:5" x14ac:dyDescent="0.3">
      <c r="A72" s="14" t="s">
        <v>127</v>
      </c>
      <c r="B72" s="15">
        <v>2792049.5399999996</v>
      </c>
    </row>
    <row r="73" spans="1:5" x14ac:dyDescent="0.3">
      <c r="A73" s="14" t="s">
        <v>126</v>
      </c>
      <c r="B73" s="15">
        <v>1982414.7000000002</v>
      </c>
    </row>
    <row r="74" spans="1:5" x14ac:dyDescent="0.3">
      <c r="A74" s="14" t="s">
        <v>128</v>
      </c>
      <c r="B74" s="15">
        <v>1024604</v>
      </c>
    </row>
    <row r="75" spans="1:5" x14ac:dyDescent="0.3">
      <c r="A75" s="14" t="s">
        <v>129</v>
      </c>
      <c r="B75" s="15">
        <v>180306</v>
      </c>
    </row>
    <row r="76" spans="1:5" x14ac:dyDescent="0.3">
      <c r="A76" s="14" t="s">
        <v>130</v>
      </c>
      <c r="B76" s="15">
        <v>111132</v>
      </c>
    </row>
    <row r="77" spans="1:5" x14ac:dyDescent="0.3">
      <c r="A77" s="14" t="s">
        <v>111</v>
      </c>
      <c r="B77" s="15">
        <v>6090506.2400000002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36B3-7B0F-4030-8943-09EA7092BB2A}">
  <dimension ref="A1"/>
  <sheetViews>
    <sheetView tabSelected="1" zoomScale="55" zoomScaleNormal="70" workbookViewId="0">
      <selection activeCell="N52" sqref="N52"/>
    </sheetView>
  </sheetViews>
  <sheetFormatPr baseColWidth="10" defaultRowHeight="14.4" x14ac:dyDescent="0.3"/>
  <cols>
    <col min="1" max="16384" width="11.5546875" style="16"/>
  </cols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A136-DC37-44D4-A891-ABB4B396BB9F}">
  <dimension ref="A1:R374"/>
  <sheetViews>
    <sheetView topLeftCell="A5" zoomScale="71" workbookViewId="0">
      <selection activeCell="I16" sqref="B5:R374"/>
    </sheetView>
  </sheetViews>
  <sheetFormatPr baseColWidth="10" defaultRowHeight="14.4" x14ac:dyDescent="0.3"/>
  <cols>
    <col min="1" max="1" width="7.5546875" customWidth="1"/>
  </cols>
  <sheetData>
    <row r="1" spans="1:18" x14ac:dyDescent="0.3">
      <c r="A1" s="17"/>
      <c r="B1" s="1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" x14ac:dyDescent="0.3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7"/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/>
      <c r="B5" s="4" t="s">
        <v>2</v>
      </c>
      <c r="C5" s="4" t="s">
        <v>3</v>
      </c>
      <c r="D5" s="4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</row>
    <row r="6" spans="1:18" x14ac:dyDescent="0.3">
      <c r="A6" s="1"/>
      <c r="B6" s="6">
        <v>1001</v>
      </c>
      <c r="C6" s="7">
        <v>43127</v>
      </c>
      <c r="D6" s="6">
        <v>27</v>
      </c>
      <c r="E6" s="8" t="s">
        <v>19</v>
      </c>
      <c r="F6" s="8" t="s">
        <v>20</v>
      </c>
      <c r="G6" s="8" t="s">
        <v>21</v>
      </c>
      <c r="H6" s="8" t="s">
        <v>22</v>
      </c>
      <c r="I6" s="8" t="s">
        <v>23</v>
      </c>
      <c r="J6" s="7">
        <v>43129</v>
      </c>
      <c r="K6" s="8" t="s">
        <v>24</v>
      </c>
      <c r="L6" s="8" t="s">
        <v>25</v>
      </c>
      <c r="M6" s="8" t="s">
        <v>26</v>
      </c>
      <c r="N6" s="8" t="s">
        <v>27</v>
      </c>
      <c r="O6" s="9">
        <v>196</v>
      </c>
      <c r="P6" s="8">
        <v>49</v>
      </c>
      <c r="Q6" s="9">
        <v>9604</v>
      </c>
      <c r="R6" s="9">
        <v>931.59</v>
      </c>
    </row>
    <row r="7" spans="1:18" x14ac:dyDescent="0.3">
      <c r="A7" s="1"/>
      <c r="B7" s="10">
        <v>1002</v>
      </c>
      <c r="C7" s="11">
        <v>43127</v>
      </c>
      <c r="D7" s="10">
        <v>27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11">
        <v>43129</v>
      </c>
      <c r="K7" s="1" t="s">
        <v>24</v>
      </c>
      <c r="L7" s="1" t="s">
        <v>25</v>
      </c>
      <c r="M7" s="1" t="s">
        <v>28</v>
      </c>
      <c r="N7" s="1" t="s">
        <v>29</v>
      </c>
      <c r="O7" s="12">
        <v>49</v>
      </c>
      <c r="P7" s="1">
        <v>47</v>
      </c>
      <c r="Q7" s="12">
        <v>2303</v>
      </c>
      <c r="R7" s="12">
        <v>232.6</v>
      </c>
    </row>
    <row r="8" spans="1:18" x14ac:dyDescent="0.3">
      <c r="A8" s="1"/>
      <c r="B8" s="6">
        <v>1003</v>
      </c>
      <c r="C8" s="7">
        <v>43104</v>
      </c>
      <c r="D8" s="6">
        <v>4</v>
      </c>
      <c r="E8" s="8" t="s">
        <v>30</v>
      </c>
      <c r="F8" s="8" t="s">
        <v>31</v>
      </c>
      <c r="G8" s="8" t="s">
        <v>31</v>
      </c>
      <c r="H8" s="8" t="s">
        <v>32</v>
      </c>
      <c r="I8" s="8" t="s">
        <v>33</v>
      </c>
      <c r="J8" s="7">
        <v>43106</v>
      </c>
      <c r="K8" s="8" t="s">
        <v>34</v>
      </c>
      <c r="L8" s="8" t="s">
        <v>35</v>
      </c>
      <c r="M8" s="8" t="s">
        <v>36</v>
      </c>
      <c r="N8" s="8" t="s">
        <v>29</v>
      </c>
      <c r="O8" s="9">
        <v>420</v>
      </c>
      <c r="P8" s="8">
        <v>69</v>
      </c>
      <c r="Q8" s="9">
        <v>28980</v>
      </c>
      <c r="R8" s="9">
        <v>2782.08</v>
      </c>
    </row>
    <row r="9" spans="1:18" x14ac:dyDescent="0.3">
      <c r="A9" s="1"/>
      <c r="B9" s="10">
        <v>1004</v>
      </c>
      <c r="C9" s="11">
        <v>43104</v>
      </c>
      <c r="D9" s="10">
        <v>4</v>
      </c>
      <c r="E9" s="1" t="s">
        <v>30</v>
      </c>
      <c r="F9" s="1" t="s">
        <v>31</v>
      </c>
      <c r="G9" s="1" t="s">
        <v>31</v>
      </c>
      <c r="H9" s="1" t="s">
        <v>32</v>
      </c>
      <c r="I9" s="1" t="s">
        <v>33</v>
      </c>
      <c r="J9" s="11">
        <v>43106</v>
      </c>
      <c r="K9" s="1" t="s">
        <v>34</v>
      </c>
      <c r="L9" s="1" t="s">
        <v>35</v>
      </c>
      <c r="M9" s="1" t="s">
        <v>37</v>
      </c>
      <c r="N9" s="1" t="s">
        <v>29</v>
      </c>
      <c r="O9" s="12">
        <v>742</v>
      </c>
      <c r="P9" s="1">
        <v>89</v>
      </c>
      <c r="Q9" s="12">
        <v>66038</v>
      </c>
      <c r="R9" s="12">
        <v>6273.61</v>
      </c>
    </row>
    <row r="10" spans="1:18" x14ac:dyDescent="0.3">
      <c r="A10" s="1"/>
      <c r="B10" s="6">
        <v>1005</v>
      </c>
      <c r="C10" s="7">
        <v>43104</v>
      </c>
      <c r="D10" s="6">
        <v>4</v>
      </c>
      <c r="E10" s="8" t="s">
        <v>30</v>
      </c>
      <c r="F10" s="8" t="s">
        <v>31</v>
      </c>
      <c r="G10" s="8" t="s">
        <v>31</v>
      </c>
      <c r="H10" s="8" t="s">
        <v>32</v>
      </c>
      <c r="I10" s="8" t="s">
        <v>33</v>
      </c>
      <c r="J10" s="7">
        <v>43106</v>
      </c>
      <c r="K10" s="8" t="s">
        <v>34</v>
      </c>
      <c r="L10" s="8" t="s">
        <v>35</v>
      </c>
      <c r="M10" s="8" t="s">
        <v>28</v>
      </c>
      <c r="N10" s="8" t="s">
        <v>29</v>
      </c>
      <c r="O10" s="9">
        <v>49</v>
      </c>
      <c r="P10" s="8">
        <v>11</v>
      </c>
      <c r="Q10" s="9">
        <v>539</v>
      </c>
      <c r="R10" s="9">
        <v>52.28</v>
      </c>
    </row>
    <row r="11" spans="1:18" x14ac:dyDescent="0.3">
      <c r="A11" s="1"/>
      <c r="B11" s="10">
        <v>1006</v>
      </c>
      <c r="C11" s="11">
        <v>43112</v>
      </c>
      <c r="D11" s="10">
        <v>12</v>
      </c>
      <c r="E11" s="1" t="s">
        <v>38</v>
      </c>
      <c r="F11" s="1" t="s">
        <v>20</v>
      </c>
      <c r="G11" s="1" t="s">
        <v>21</v>
      </c>
      <c r="H11" s="1" t="s">
        <v>22</v>
      </c>
      <c r="I11" s="1" t="s">
        <v>23</v>
      </c>
      <c r="J11" s="11">
        <v>43114</v>
      </c>
      <c r="K11" s="1" t="s">
        <v>24</v>
      </c>
      <c r="L11" s="1" t="s">
        <v>35</v>
      </c>
      <c r="M11" s="1" t="s">
        <v>39</v>
      </c>
      <c r="N11" s="1" t="s">
        <v>27</v>
      </c>
      <c r="O11" s="12">
        <v>252</v>
      </c>
      <c r="P11" s="1">
        <v>81</v>
      </c>
      <c r="Q11" s="12">
        <v>20412</v>
      </c>
      <c r="R11" s="12">
        <v>1979.96</v>
      </c>
    </row>
    <row r="12" spans="1:18" x14ac:dyDescent="0.3">
      <c r="A12" s="1"/>
      <c r="B12" s="6">
        <v>1007</v>
      </c>
      <c r="C12" s="7">
        <v>43112</v>
      </c>
      <c r="D12" s="6">
        <v>12</v>
      </c>
      <c r="E12" s="8" t="s">
        <v>38</v>
      </c>
      <c r="F12" s="8" t="s">
        <v>20</v>
      </c>
      <c r="G12" s="8" t="s">
        <v>21</v>
      </c>
      <c r="H12" s="8" t="s">
        <v>22</v>
      </c>
      <c r="I12" s="8" t="s">
        <v>23</v>
      </c>
      <c r="J12" s="7">
        <v>43114</v>
      </c>
      <c r="K12" s="8" t="s">
        <v>24</v>
      </c>
      <c r="L12" s="8" t="s">
        <v>35</v>
      </c>
      <c r="M12" s="8" t="s">
        <v>40</v>
      </c>
      <c r="N12" s="8" t="s">
        <v>27</v>
      </c>
      <c r="O12" s="9">
        <v>644</v>
      </c>
      <c r="P12" s="8">
        <v>44</v>
      </c>
      <c r="Q12" s="9">
        <v>28336</v>
      </c>
      <c r="R12" s="9">
        <v>2776.93</v>
      </c>
    </row>
    <row r="13" spans="1:18" x14ac:dyDescent="0.3">
      <c r="A13" s="1"/>
      <c r="B13" s="10">
        <v>1008</v>
      </c>
      <c r="C13" s="11">
        <v>43108</v>
      </c>
      <c r="D13" s="10">
        <v>8</v>
      </c>
      <c r="E13" s="1" t="s">
        <v>41</v>
      </c>
      <c r="F13" s="1" t="s">
        <v>42</v>
      </c>
      <c r="G13" s="1" t="s">
        <v>43</v>
      </c>
      <c r="H13" s="1" t="s">
        <v>44</v>
      </c>
      <c r="I13" s="1" t="s">
        <v>45</v>
      </c>
      <c r="J13" s="11">
        <v>43110</v>
      </c>
      <c r="K13" s="1" t="s">
        <v>46</v>
      </c>
      <c r="L13" s="1" t="s">
        <v>35</v>
      </c>
      <c r="M13" s="1" t="s">
        <v>47</v>
      </c>
      <c r="N13" s="1" t="s">
        <v>48</v>
      </c>
      <c r="O13" s="12">
        <v>128.80000000000001</v>
      </c>
      <c r="P13" s="1">
        <v>38</v>
      </c>
      <c r="Q13" s="12">
        <v>4894.3999999999996</v>
      </c>
      <c r="R13" s="12">
        <v>504.12</v>
      </c>
    </row>
    <row r="14" spans="1:18" x14ac:dyDescent="0.3">
      <c r="A14" s="1"/>
      <c r="B14" s="6">
        <v>1009</v>
      </c>
      <c r="C14" s="7">
        <v>43104</v>
      </c>
      <c r="D14" s="6">
        <v>4</v>
      </c>
      <c r="E14" s="8" t="s">
        <v>30</v>
      </c>
      <c r="F14" s="8" t="s">
        <v>31</v>
      </c>
      <c r="G14" s="8" t="s">
        <v>31</v>
      </c>
      <c r="H14" s="8" t="s">
        <v>32</v>
      </c>
      <c r="I14" s="8" t="s">
        <v>33</v>
      </c>
      <c r="J14" s="7">
        <v>43106</v>
      </c>
      <c r="K14" s="8" t="s">
        <v>46</v>
      </c>
      <c r="L14" s="8" t="s">
        <v>25</v>
      </c>
      <c r="M14" s="8" t="s">
        <v>47</v>
      </c>
      <c r="N14" s="8" t="s">
        <v>48</v>
      </c>
      <c r="O14" s="9">
        <v>128.80000000000001</v>
      </c>
      <c r="P14" s="8">
        <v>88</v>
      </c>
      <c r="Q14" s="9">
        <v>11334.4</v>
      </c>
      <c r="R14" s="9">
        <v>1110.77</v>
      </c>
    </row>
    <row r="15" spans="1:18" x14ac:dyDescent="0.3">
      <c r="A15" s="1"/>
      <c r="B15" s="10">
        <v>1010</v>
      </c>
      <c r="C15" s="11">
        <v>43129</v>
      </c>
      <c r="D15" s="10">
        <v>29</v>
      </c>
      <c r="E15" s="1" t="s">
        <v>49</v>
      </c>
      <c r="F15" s="1" t="s">
        <v>50</v>
      </c>
      <c r="G15" s="1" t="s">
        <v>51</v>
      </c>
      <c r="H15" s="1" t="s">
        <v>52</v>
      </c>
      <c r="I15" s="1" t="s">
        <v>23</v>
      </c>
      <c r="J15" s="11">
        <v>43131</v>
      </c>
      <c r="K15" s="1" t="s">
        <v>24</v>
      </c>
      <c r="L15" s="1" t="s">
        <v>25</v>
      </c>
      <c r="M15" s="1" t="s">
        <v>53</v>
      </c>
      <c r="N15" s="1" t="s">
        <v>54</v>
      </c>
      <c r="O15" s="12">
        <v>178.5</v>
      </c>
      <c r="P15" s="1">
        <v>94</v>
      </c>
      <c r="Q15" s="12">
        <v>16779</v>
      </c>
      <c r="R15" s="12">
        <v>1711.46</v>
      </c>
    </row>
    <row r="16" spans="1:18" x14ac:dyDescent="0.3">
      <c r="A16" s="1"/>
      <c r="B16" s="6">
        <v>1011</v>
      </c>
      <c r="C16" s="7">
        <v>43103</v>
      </c>
      <c r="D16" s="6">
        <v>3</v>
      </c>
      <c r="E16" s="8" t="s">
        <v>55</v>
      </c>
      <c r="F16" s="8" t="s">
        <v>56</v>
      </c>
      <c r="G16" s="8" t="s">
        <v>57</v>
      </c>
      <c r="H16" s="8" t="s">
        <v>22</v>
      </c>
      <c r="I16" s="8" t="s">
        <v>23</v>
      </c>
      <c r="J16" s="7">
        <v>43105</v>
      </c>
      <c r="K16" s="8" t="s">
        <v>24</v>
      </c>
      <c r="L16" s="8" t="s">
        <v>58</v>
      </c>
      <c r="M16" s="8" t="s">
        <v>59</v>
      </c>
      <c r="N16" s="8" t="s">
        <v>60</v>
      </c>
      <c r="O16" s="9">
        <v>135.1</v>
      </c>
      <c r="P16" s="8">
        <v>91</v>
      </c>
      <c r="Q16" s="9">
        <v>12294.1</v>
      </c>
      <c r="R16" s="9">
        <v>1290.8800000000001</v>
      </c>
    </row>
    <row r="17" spans="1:18" x14ac:dyDescent="0.3">
      <c r="A17" s="1"/>
      <c r="B17" s="10">
        <v>1012</v>
      </c>
      <c r="C17" s="11">
        <v>43106</v>
      </c>
      <c r="D17" s="10">
        <v>6</v>
      </c>
      <c r="E17" s="1" t="s">
        <v>61</v>
      </c>
      <c r="F17" s="1" t="s">
        <v>62</v>
      </c>
      <c r="G17" s="1" t="s">
        <v>63</v>
      </c>
      <c r="H17" s="1" t="s">
        <v>64</v>
      </c>
      <c r="I17" s="1" t="s">
        <v>45</v>
      </c>
      <c r="J17" s="11">
        <v>43108</v>
      </c>
      <c r="K17" s="1" t="s">
        <v>24</v>
      </c>
      <c r="L17" s="1" t="s">
        <v>35</v>
      </c>
      <c r="M17" s="1" t="s">
        <v>65</v>
      </c>
      <c r="N17" s="1" t="s">
        <v>66</v>
      </c>
      <c r="O17" s="12">
        <v>560</v>
      </c>
      <c r="P17" s="1">
        <v>32</v>
      </c>
      <c r="Q17" s="12">
        <v>17920</v>
      </c>
      <c r="R17" s="12">
        <v>1863.68</v>
      </c>
    </row>
    <row r="18" spans="1:18" x14ac:dyDescent="0.3">
      <c r="A18" s="1"/>
      <c r="B18" s="6">
        <v>1013</v>
      </c>
      <c r="C18" s="7">
        <v>43128</v>
      </c>
      <c r="D18" s="6">
        <v>28</v>
      </c>
      <c r="E18" s="8" t="s">
        <v>67</v>
      </c>
      <c r="F18" s="8" t="s">
        <v>68</v>
      </c>
      <c r="G18" s="8" t="s">
        <v>69</v>
      </c>
      <c r="H18" s="8" t="s">
        <v>70</v>
      </c>
      <c r="I18" s="8" t="s">
        <v>71</v>
      </c>
      <c r="J18" s="7">
        <v>43130</v>
      </c>
      <c r="K18" s="8" t="s">
        <v>46</v>
      </c>
      <c r="L18" s="8" t="s">
        <v>25</v>
      </c>
      <c r="M18" s="8" t="s">
        <v>40</v>
      </c>
      <c r="N18" s="8" t="s">
        <v>27</v>
      </c>
      <c r="O18" s="9">
        <v>644</v>
      </c>
      <c r="P18" s="8">
        <v>55</v>
      </c>
      <c r="Q18" s="9">
        <v>35420</v>
      </c>
      <c r="R18" s="9">
        <v>3542</v>
      </c>
    </row>
    <row r="19" spans="1:18" x14ac:dyDescent="0.3">
      <c r="A19" s="1"/>
      <c r="B19" s="10">
        <v>1014</v>
      </c>
      <c r="C19" s="11">
        <v>43108</v>
      </c>
      <c r="D19" s="10">
        <v>8</v>
      </c>
      <c r="E19" s="1" t="s">
        <v>41</v>
      </c>
      <c r="F19" s="1" t="s">
        <v>42</v>
      </c>
      <c r="G19" s="1" t="s">
        <v>43</v>
      </c>
      <c r="H19" s="1" t="s">
        <v>44</v>
      </c>
      <c r="I19" s="1" t="s">
        <v>45</v>
      </c>
      <c r="J19" s="11">
        <v>43110</v>
      </c>
      <c r="K19" s="1" t="s">
        <v>46</v>
      </c>
      <c r="L19" s="1" t="s">
        <v>25</v>
      </c>
      <c r="M19" s="1" t="s">
        <v>53</v>
      </c>
      <c r="N19" s="1" t="s">
        <v>54</v>
      </c>
      <c r="O19" s="12">
        <v>178.5</v>
      </c>
      <c r="P19" s="1">
        <v>47</v>
      </c>
      <c r="Q19" s="12">
        <v>8389.5</v>
      </c>
      <c r="R19" s="12">
        <v>864.12</v>
      </c>
    </row>
    <row r="20" spans="1:18" x14ac:dyDescent="0.3">
      <c r="A20" s="1"/>
      <c r="B20" s="6">
        <v>1015</v>
      </c>
      <c r="C20" s="7">
        <v>43110</v>
      </c>
      <c r="D20" s="6">
        <v>10</v>
      </c>
      <c r="E20" s="8" t="s">
        <v>72</v>
      </c>
      <c r="F20" s="8" t="s">
        <v>73</v>
      </c>
      <c r="G20" s="8" t="s">
        <v>74</v>
      </c>
      <c r="H20" s="8" t="s">
        <v>75</v>
      </c>
      <c r="I20" s="8" t="s">
        <v>33</v>
      </c>
      <c r="J20" s="7">
        <v>43112</v>
      </c>
      <c r="K20" s="8" t="s">
        <v>24</v>
      </c>
      <c r="L20" s="8" t="s">
        <v>35</v>
      </c>
      <c r="M20" s="8" t="s">
        <v>76</v>
      </c>
      <c r="N20" s="8" t="s">
        <v>27</v>
      </c>
      <c r="O20" s="9">
        <v>41.86</v>
      </c>
      <c r="P20" s="8">
        <v>90</v>
      </c>
      <c r="Q20" s="9">
        <v>3767.4</v>
      </c>
      <c r="R20" s="9">
        <v>388.04</v>
      </c>
    </row>
    <row r="21" spans="1:18" x14ac:dyDescent="0.3">
      <c r="A21" s="1"/>
      <c r="B21" s="10">
        <v>1016</v>
      </c>
      <c r="C21" s="11">
        <v>43107</v>
      </c>
      <c r="D21" s="10">
        <v>7</v>
      </c>
      <c r="E21" s="1" t="s">
        <v>77</v>
      </c>
      <c r="F21" s="1" t="s">
        <v>78</v>
      </c>
      <c r="G21" s="1" t="s">
        <v>78</v>
      </c>
      <c r="H21" s="1" t="s">
        <v>44</v>
      </c>
      <c r="I21" s="1" t="s">
        <v>45</v>
      </c>
      <c r="J21" s="10"/>
      <c r="K21" s="1"/>
      <c r="L21" s="1"/>
      <c r="M21" s="1" t="s">
        <v>40</v>
      </c>
      <c r="N21" s="1" t="s">
        <v>27</v>
      </c>
      <c r="O21" s="12">
        <v>644</v>
      </c>
      <c r="P21" s="1">
        <v>24</v>
      </c>
      <c r="Q21" s="12">
        <v>15456</v>
      </c>
      <c r="R21" s="12">
        <v>1545.6</v>
      </c>
    </row>
    <row r="22" spans="1:18" x14ac:dyDescent="0.3">
      <c r="A22" s="1"/>
      <c r="B22" s="6">
        <v>1017</v>
      </c>
      <c r="C22" s="7">
        <v>43110</v>
      </c>
      <c r="D22" s="6">
        <v>10</v>
      </c>
      <c r="E22" s="8" t="s">
        <v>72</v>
      </c>
      <c r="F22" s="8" t="s">
        <v>73</v>
      </c>
      <c r="G22" s="8" t="s">
        <v>74</v>
      </c>
      <c r="H22" s="8" t="s">
        <v>75</v>
      </c>
      <c r="I22" s="8" t="s">
        <v>33</v>
      </c>
      <c r="J22" s="7">
        <v>43112</v>
      </c>
      <c r="K22" s="8" t="s">
        <v>34</v>
      </c>
      <c r="L22" s="8"/>
      <c r="M22" s="8" t="s">
        <v>79</v>
      </c>
      <c r="N22" s="8" t="s">
        <v>80</v>
      </c>
      <c r="O22" s="9">
        <v>350</v>
      </c>
      <c r="P22" s="8">
        <v>34</v>
      </c>
      <c r="Q22" s="9">
        <v>11900</v>
      </c>
      <c r="R22" s="9">
        <v>1130.5</v>
      </c>
    </row>
    <row r="23" spans="1:18" x14ac:dyDescent="0.3">
      <c r="A23" s="1"/>
      <c r="B23" s="10">
        <v>1018</v>
      </c>
      <c r="C23" s="11">
        <v>43110</v>
      </c>
      <c r="D23" s="10">
        <v>10</v>
      </c>
      <c r="E23" s="1" t="s">
        <v>72</v>
      </c>
      <c r="F23" s="1" t="s">
        <v>73</v>
      </c>
      <c r="G23" s="1" t="s">
        <v>74</v>
      </c>
      <c r="H23" s="1" t="s">
        <v>75</v>
      </c>
      <c r="I23" s="1" t="s">
        <v>33</v>
      </c>
      <c r="J23" s="11">
        <v>43112</v>
      </c>
      <c r="K23" s="1" t="s">
        <v>34</v>
      </c>
      <c r="L23" s="1"/>
      <c r="M23" s="1" t="s">
        <v>81</v>
      </c>
      <c r="N23" s="1" t="s">
        <v>82</v>
      </c>
      <c r="O23" s="12">
        <v>308</v>
      </c>
      <c r="P23" s="1">
        <v>17</v>
      </c>
      <c r="Q23" s="12">
        <v>5236</v>
      </c>
      <c r="R23" s="12">
        <v>502.66</v>
      </c>
    </row>
    <row r="24" spans="1:18" x14ac:dyDescent="0.3">
      <c r="A24" s="1"/>
      <c r="B24" s="6">
        <v>1019</v>
      </c>
      <c r="C24" s="7">
        <v>43110</v>
      </c>
      <c r="D24" s="6">
        <v>10</v>
      </c>
      <c r="E24" s="8" t="s">
        <v>72</v>
      </c>
      <c r="F24" s="8" t="s">
        <v>73</v>
      </c>
      <c r="G24" s="8" t="s">
        <v>74</v>
      </c>
      <c r="H24" s="8" t="s">
        <v>75</v>
      </c>
      <c r="I24" s="8" t="s">
        <v>33</v>
      </c>
      <c r="J24" s="7">
        <v>43112</v>
      </c>
      <c r="K24" s="8" t="s">
        <v>34</v>
      </c>
      <c r="L24" s="8"/>
      <c r="M24" s="8" t="s">
        <v>47</v>
      </c>
      <c r="N24" s="8" t="s">
        <v>48</v>
      </c>
      <c r="O24" s="9">
        <v>128.80000000000001</v>
      </c>
      <c r="P24" s="8">
        <v>44</v>
      </c>
      <c r="Q24" s="9">
        <v>5667.2</v>
      </c>
      <c r="R24" s="9">
        <v>589.39</v>
      </c>
    </row>
    <row r="25" spans="1:18" x14ac:dyDescent="0.3">
      <c r="A25" s="1"/>
      <c r="B25" s="10">
        <v>1020</v>
      </c>
      <c r="C25" s="11">
        <v>43111</v>
      </c>
      <c r="D25" s="10">
        <v>11</v>
      </c>
      <c r="E25" s="1" t="s">
        <v>83</v>
      </c>
      <c r="F25" s="1" t="s">
        <v>84</v>
      </c>
      <c r="G25" s="1" t="s">
        <v>84</v>
      </c>
      <c r="H25" s="1" t="s">
        <v>70</v>
      </c>
      <c r="I25" s="1" t="s">
        <v>71</v>
      </c>
      <c r="J25" s="10"/>
      <c r="K25" s="1" t="s">
        <v>46</v>
      </c>
      <c r="L25" s="1"/>
      <c r="M25" s="1" t="s">
        <v>28</v>
      </c>
      <c r="N25" s="1" t="s">
        <v>29</v>
      </c>
      <c r="O25" s="12">
        <v>49</v>
      </c>
      <c r="P25" s="1">
        <v>81</v>
      </c>
      <c r="Q25" s="12">
        <v>3969</v>
      </c>
      <c r="R25" s="12">
        <v>384.99</v>
      </c>
    </row>
    <row r="26" spans="1:18" x14ac:dyDescent="0.3">
      <c r="A26" s="1"/>
      <c r="B26" s="6">
        <v>1021</v>
      </c>
      <c r="C26" s="7">
        <v>43111</v>
      </c>
      <c r="D26" s="6">
        <v>11</v>
      </c>
      <c r="E26" s="8" t="s">
        <v>83</v>
      </c>
      <c r="F26" s="8" t="s">
        <v>84</v>
      </c>
      <c r="G26" s="8" t="s">
        <v>84</v>
      </c>
      <c r="H26" s="8" t="s">
        <v>70</v>
      </c>
      <c r="I26" s="8" t="s">
        <v>71</v>
      </c>
      <c r="J26" s="6"/>
      <c r="K26" s="8" t="s">
        <v>46</v>
      </c>
      <c r="L26" s="8"/>
      <c r="M26" s="8" t="s">
        <v>76</v>
      </c>
      <c r="N26" s="8" t="s">
        <v>27</v>
      </c>
      <c r="O26" s="9">
        <v>41.86</v>
      </c>
      <c r="P26" s="8">
        <v>49</v>
      </c>
      <c r="Q26" s="9">
        <v>2051.14</v>
      </c>
      <c r="R26" s="9">
        <v>211.27</v>
      </c>
    </row>
    <row r="27" spans="1:18" x14ac:dyDescent="0.3">
      <c r="A27" s="1"/>
      <c r="B27" s="10">
        <v>1022</v>
      </c>
      <c r="C27" s="11">
        <v>43101</v>
      </c>
      <c r="D27" s="10">
        <v>1</v>
      </c>
      <c r="E27" s="1" t="s">
        <v>85</v>
      </c>
      <c r="F27" s="1" t="s">
        <v>86</v>
      </c>
      <c r="G27" s="1" t="s">
        <v>87</v>
      </c>
      <c r="H27" s="1" t="s">
        <v>44</v>
      </c>
      <c r="I27" s="1" t="s">
        <v>45</v>
      </c>
      <c r="J27" s="10"/>
      <c r="K27" s="1"/>
      <c r="L27" s="1"/>
      <c r="M27" s="1" t="s">
        <v>39</v>
      </c>
      <c r="N27" s="1" t="s">
        <v>27</v>
      </c>
      <c r="O27" s="12">
        <v>252</v>
      </c>
      <c r="P27" s="1">
        <v>42</v>
      </c>
      <c r="Q27" s="12">
        <v>10584</v>
      </c>
      <c r="R27" s="12">
        <v>1058.4000000000001</v>
      </c>
    </row>
    <row r="28" spans="1:18" x14ac:dyDescent="0.3">
      <c r="A28" s="1"/>
      <c r="B28" s="6">
        <v>1023</v>
      </c>
      <c r="C28" s="7">
        <v>43101</v>
      </c>
      <c r="D28" s="6">
        <v>1</v>
      </c>
      <c r="E28" s="8" t="s">
        <v>85</v>
      </c>
      <c r="F28" s="8" t="s">
        <v>86</v>
      </c>
      <c r="G28" s="8" t="s">
        <v>87</v>
      </c>
      <c r="H28" s="8" t="s">
        <v>44</v>
      </c>
      <c r="I28" s="8" t="s">
        <v>45</v>
      </c>
      <c r="J28" s="6"/>
      <c r="K28" s="8"/>
      <c r="L28" s="8"/>
      <c r="M28" s="8" t="s">
        <v>40</v>
      </c>
      <c r="N28" s="8" t="s">
        <v>27</v>
      </c>
      <c r="O28" s="9">
        <v>644</v>
      </c>
      <c r="P28" s="8">
        <v>58</v>
      </c>
      <c r="Q28" s="9">
        <v>37352</v>
      </c>
      <c r="R28" s="9">
        <v>3772.55</v>
      </c>
    </row>
    <row r="29" spans="1:18" x14ac:dyDescent="0.3">
      <c r="A29" s="1"/>
      <c r="B29" s="10">
        <v>1024</v>
      </c>
      <c r="C29" s="11">
        <v>43101</v>
      </c>
      <c r="D29" s="10">
        <v>1</v>
      </c>
      <c r="E29" s="1" t="s">
        <v>85</v>
      </c>
      <c r="F29" s="1" t="s">
        <v>86</v>
      </c>
      <c r="G29" s="1" t="s">
        <v>87</v>
      </c>
      <c r="H29" s="1" t="s">
        <v>44</v>
      </c>
      <c r="I29" s="1" t="s">
        <v>45</v>
      </c>
      <c r="J29" s="10"/>
      <c r="K29" s="1"/>
      <c r="L29" s="1"/>
      <c r="M29" s="1" t="s">
        <v>76</v>
      </c>
      <c r="N29" s="1" t="s">
        <v>27</v>
      </c>
      <c r="O29" s="12">
        <v>41.86</v>
      </c>
      <c r="P29" s="1">
        <v>67</v>
      </c>
      <c r="Q29" s="12">
        <v>2804.62</v>
      </c>
      <c r="R29" s="12">
        <v>280.45999999999998</v>
      </c>
    </row>
    <row r="30" spans="1:18" x14ac:dyDescent="0.3">
      <c r="A30" s="1"/>
      <c r="B30" s="6">
        <v>1025</v>
      </c>
      <c r="C30" s="7">
        <v>43128</v>
      </c>
      <c r="D30" s="6">
        <v>28</v>
      </c>
      <c r="E30" s="8" t="s">
        <v>67</v>
      </c>
      <c r="F30" s="8" t="s">
        <v>68</v>
      </c>
      <c r="G30" s="8" t="s">
        <v>69</v>
      </c>
      <c r="H30" s="8" t="s">
        <v>70</v>
      </c>
      <c r="I30" s="8" t="s">
        <v>71</v>
      </c>
      <c r="J30" s="7">
        <v>43130</v>
      </c>
      <c r="K30" s="8" t="s">
        <v>46</v>
      </c>
      <c r="L30" s="8" t="s">
        <v>35</v>
      </c>
      <c r="M30" s="8" t="s">
        <v>59</v>
      </c>
      <c r="N30" s="8" t="s">
        <v>60</v>
      </c>
      <c r="O30" s="9">
        <v>135.1</v>
      </c>
      <c r="P30" s="8">
        <v>100</v>
      </c>
      <c r="Q30" s="9">
        <v>13510</v>
      </c>
      <c r="R30" s="9">
        <v>1310.47</v>
      </c>
    </row>
    <row r="31" spans="1:18" x14ac:dyDescent="0.3">
      <c r="A31" s="1"/>
      <c r="B31" s="10">
        <v>1026</v>
      </c>
      <c r="C31" s="11">
        <v>43128</v>
      </c>
      <c r="D31" s="10">
        <v>28</v>
      </c>
      <c r="E31" s="1" t="s">
        <v>67</v>
      </c>
      <c r="F31" s="1" t="s">
        <v>68</v>
      </c>
      <c r="G31" s="1" t="s">
        <v>69</v>
      </c>
      <c r="H31" s="1" t="s">
        <v>70</v>
      </c>
      <c r="I31" s="1" t="s">
        <v>71</v>
      </c>
      <c r="J31" s="11">
        <v>43130</v>
      </c>
      <c r="K31" s="1" t="s">
        <v>46</v>
      </c>
      <c r="L31" s="1" t="s">
        <v>35</v>
      </c>
      <c r="M31" s="1" t="s">
        <v>88</v>
      </c>
      <c r="N31" s="1" t="s">
        <v>89</v>
      </c>
      <c r="O31" s="12">
        <v>257.60000000000002</v>
      </c>
      <c r="P31" s="1">
        <v>63</v>
      </c>
      <c r="Q31" s="12">
        <v>16228.8</v>
      </c>
      <c r="R31" s="12">
        <v>1606.65</v>
      </c>
    </row>
    <row r="32" spans="1:18" x14ac:dyDescent="0.3">
      <c r="A32" s="1"/>
      <c r="B32" s="6">
        <v>1027</v>
      </c>
      <c r="C32" s="7">
        <v>43109</v>
      </c>
      <c r="D32" s="6">
        <v>9</v>
      </c>
      <c r="E32" s="8" t="s">
        <v>90</v>
      </c>
      <c r="F32" s="8" t="s">
        <v>91</v>
      </c>
      <c r="G32" s="8" t="s">
        <v>51</v>
      </c>
      <c r="H32" s="8" t="s">
        <v>92</v>
      </c>
      <c r="I32" s="8" t="s">
        <v>23</v>
      </c>
      <c r="J32" s="7">
        <v>43111</v>
      </c>
      <c r="K32" s="8" t="s">
        <v>34</v>
      </c>
      <c r="L32" s="8" t="s">
        <v>25</v>
      </c>
      <c r="M32" s="8" t="s">
        <v>93</v>
      </c>
      <c r="N32" s="8" t="s">
        <v>94</v>
      </c>
      <c r="O32" s="9">
        <v>273</v>
      </c>
      <c r="P32" s="8">
        <v>57</v>
      </c>
      <c r="Q32" s="9">
        <v>15561</v>
      </c>
      <c r="R32" s="9">
        <v>1540.54</v>
      </c>
    </row>
    <row r="33" spans="1:18" x14ac:dyDescent="0.3">
      <c r="A33" s="1"/>
      <c r="B33" s="10">
        <v>1028</v>
      </c>
      <c r="C33" s="11">
        <v>43109</v>
      </c>
      <c r="D33" s="10">
        <v>9</v>
      </c>
      <c r="E33" s="1" t="s">
        <v>90</v>
      </c>
      <c r="F33" s="1" t="s">
        <v>91</v>
      </c>
      <c r="G33" s="1" t="s">
        <v>51</v>
      </c>
      <c r="H33" s="1" t="s">
        <v>92</v>
      </c>
      <c r="I33" s="1" t="s">
        <v>23</v>
      </c>
      <c r="J33" s="11">
        <v>43111</v>
      </c>
      <c r="K33" s="1" t="s">
        <v>34</v>
      </c>
      <c r="L33" s="1" t="s">
        <v>25</v>
      </c>
      <c r="M33" s="1" t="s">
        <v>95</v>
      </c>
      <c r="N33" s="1" t="s">
        <v>96</v>
      </c>
      <c r="O33" s="12">
        <v>487.2</v>
      </c>
      <c r="P33" s="1">
        <v>81</v>
      </c>
      <c r="Q33" s="12">
        <v>39463.199999999997</v>
      </c>
      <c r="R33" s="12">
        <v>4143.6400000000003</v>
      </c>
    </row>
    <row r="34" spans="1:18" x14ac:dyDescent="0.3">
      <c r="A34" s="1"/>
      <c r="B34" s="6">
        <v>1029</v>
      </c>
      <c r="C34" s="7">
        <v>43106</v>
      </c>
      <c r="D34" s="6">
        <v>6</v>
      </c>
      <c r="E34" s="8" t="s">
        <v>61</v>
      </c>
      <c r="F34" s="8" t="s">
        <v>62</v>
      </c>
      <c r="G34" s="8" t="s">
        <v>63</v>
      </c>
      <c r="H34" s="8" t="s">
        <v>64</v>
      </c>
      <c r="I34" s="8" t="s">
        <v>45</v>
      </c>
      <c r="J34" s="7">
        <v>43108</v>
      </c>
      <c r="K34" s="8" t="s">
        <v>24</v>
      </c>
      <c r="L34" s="8" t="s">
        <v>35</v>
      </c>
      <c r="M34" s="8" t="s">
        <v>26</v>
      </c>
      <c r="N34" s="8" t="s">
        <v>27</v>
      </c>
      <c r="O34" s="9">
        <v>196</v>
      </c>
      <c r="P34" s="8">
        <v>71</v>
      </c>
      <c r="Q34" s="9">
        <v>13916</v>
      </c>
      <c r="R34" s="9">
        <v>1335.94</v>
      </c>
    </row>
    <row r="35" spans="1:18" x14ac:dyDescent="0.3">
      <c r="A35" s="1"/>
      <c r="B35" s="10">
        <v>1030</v>
      </c>
      <c r="C35" s="11">
        <v>43139</v>
      </c>
      <c r="D35" s="10">
        <v>8</v>
      </c>
      <c r="E35" s="1" t="s">
        <v>41</v>
      </c>
      <c r="F35" s="1" t="s">
        <v>42</v>
      </c>
      <c r="G35" s="1" t="s">
        <v>43</v>
      </c>
      <c r="H35" s="1" t="s">
        <v>44</v>
      </c>
      <c r="I35" s="1" t="s">
        <v>45</v>
      </c>
      <c r="J35" s="11">
        <v>43141</v>
      </c>
      <c r="K35" s="1" t="s">
        <v>24</v>
      </c>
      <c r="L35" s="1" t="s">
        <v>25</v>
      </c>
      <c r="M35" s="1" t="s">
        <v>65</v>
      </c>
      <c r="N35" s="1" t="s">
        <v>66</v>
      </c>
      <c r="O35" s="12">
        <v>560</v>
      </c>
      <c r="P35" s="1">
        <v>32</v>
      </c>
      <c r="Q35" s="12">
        <v>17920</v>
      </c>
      <c r="R35" s="12">
        <v>1809.92</v>
      </c>
    </row>
    <row r="36" spans="1:18" x14ac:dyDescent="0.3">
      <c r="A36" s="1"/>
      <c r="B36" s="6">
        <v>1031</v>
      </c>
      <c r="C36" s="7">
        <v>43134</v>
      </c>
      <c r="D36" s="6">
        <v>3</v>
      </c>
      <c r="E36" s="8" t="s">
        <v>55</v>
      </c>
      <c r="F36" s="8" t="s">
        <v>56</v>
      </c>
      <c r="G36" s="8" t="s">
        <v>57</v>
      </c>
      <c r="H36" s="8" t="s">
        <v>22</v>
      </c>
      <c r="I36" s="8" t="s">
        <v>23</v>
      </c>
      <c r="J36" s="7">
        <v>43136</v>
      </c>
      <c r="K36" s="8" t="s">
        <v>24</v>
      </c>
      <c r="L36" s="8" t="s">
        <v>58</v>
      </c>
      <c r="M36" s="8" t="s">
        <v>97</v>
      </c>
      <c r="N36" s="8" t="s">
        <v>82</v>
      </c>
      <c r="O36" s="9">
        <v>140</v>
      </c>
      <c r="P36" s="8">
        <v>63</v>
      </c>
      <c r="Q36" s="9">
        <v>8820</v>
      </c>
      <c r="R36" s="9">
        <v>917.28</v>
      </c>
    </row>
    <row r="37" spans="1:18" x14ac:dyDescent="0.3">
      <c r="A37" s="1"/>
      <c r="B37" s="10">
        <v>1032</v>
      </c>
      <c r="C37" s="11">
        <v>43134</v>
      </c>
      <c r="D37" s="10">
        <v>3</v>
      </c>
      <c r="E37" s="1" t="s">
        <v>55</v>
      </c>
      <c r="F37" s="1" t="s">
        <v>56</v>
      </c>
      <c r="G37" s="1" t="s">
        <v>57</v>
      </c>
      <c r="H37" s="1" t="s">
        <v>22</v>
      </c>
      <c r="I37" s="1" t="s">
        <v>23</v>
      </c>
      <c r="J37" s="11">
        <v>43136</v>
      </c>
      <c r="K37" s="1" t="s">
        <v>24</v>
      </c>
      <c r="L37" s="1" t="s">
        <v>58</v>
      </c>
      <c r="M37" s="1" t="s">
        <v>65</v>
      </c>
      <c r="N37" s="1" t="s">
        <v>66</v>
      </c>
      <c r="O37" s="12">
        <v>560</v>
      </c>
      <c r="P37" s="1">
        <v>30</v>
      </c>
      <c r="Q37" s="12">
        <v>16800</v>
      </c>
      <c r="R37" s="12">
        <v>1680</v>
      </c>
    </row>
    <row r="38" spans="1:18" x14ac:dyDescent="0.3">
      <c r="A38" s="1"/>
      <c r="B38" s="6">
        <v>1033</v>
      </c>
      <c r="C38" s="7">
        <v>43137</v>
      </c>
      <c r="D38" s="6">
        <v>6</v>
      </c>
      <c r="E38" s="8" t="s">
        <v>61</v>
      </c>
      <c r="F38" s="8" t="s">
        <v>62</v>
      </c>
      <c r="G38" s="8" t="s">
        <v>63</v>
      </c>
      <c r="H38" s="8" t="s">
        <v>64</v>
      </c>
      <c r="I38" s="8" t="s">
        <v>45</v>
      </c>
      <c r="J38" s="7">
        <v>43139</v>
      </c>
      <c r="K38" s="8" t="s">
        <v>24</v>
      </c>
      <c r="L38" s="8" t="s">
        <v>35</v>
      </c>
      <c r="M38" s="8"/>
      <c r="N38" s="8" t="s">
        <v>18</v>
      </c>
      <c r="O38" s="8"/>
      <c r="P38" s="8"/>
      <c r="Q38" s="8"/>
      <c r="R38" s="9">
        <v>602</v>
      </c>
    </row>
    <row r="39" spans="1:18" x14ac:dyDescent="0.3">
      <c r="A39" s="1"/>
      <c r="B39" s="10">
        <v>1034</v>
      </c>
      <c r="C39" s="11">
        <v>43159</v>
      </c>
      <c r="D39" s="10">
        <v>28</v>
      </c>
      <c r="E39" s="1" t="s">
        <v>67</v>
      </c>
      <c r="F39" s="1" t="s">
        <v>68</v>
      </c>
      <c r="G39" s="1" t="s">
        <v>69</v>
      </c>
      <c r="H39" s="1" t="s">
        <v>70</v>
      </c>
      <c r="I39" s="1" t="s">
        <v>71</v>
      </c>
      <c r="J39" s="11">
        <v>43161</v>
      </c>
      <c r="K39" s="1" t="s">
        <v>46</v>
      </c>
      <c r="L39" s="1" t="s">
        <v>25</v>
      </c>
      <c r="M39" s="1"/>
      <c r="N39" s="1" t="s">
        <v>18</v>
      </c>
      <c r="O39" s="1"/>
      <c r="P39" s="1"/>
      <c r="Q39" s="1"/>
      <c r="R39" s="12">
        <v>434</v>
      </c>
    </row>
    <row r="40" spans="1:18" x14ac:dyDescent="0.3">
      <c r="A40" s="1"/>
      <c r="B40" s="6">
        <v>1035</v>
      </c>
      <c r="C40" s="7">
        <v>43139</v>
      </c>
      <c r="D40" s="6">
        <v>8</v>
      </c>
      <c r="E40" s="8" t="s">
        <v>41</v>
      </c>
      <c r="F40" s="8" t="s">
        <v>42</v>
      </c>
      <c r="G40" s="8" t="s">
        <v>43</v>
      </c>
      <c r="H40" s="8" t="s">
        <v>44</v>
      </c>
      <c r="I40" s="8" t="s">
        <v>45</v>
      </c>
      <c r="J40" s="7">
        <v>43141</v>
      </c>
      <c r="K40" s="8" t="s">
        <v>46</v>
      </c>
      <c r="L40" s="8" t="s">
        <v>25</v>
      </c>
      <c r="M40" s="8"/>
      <c r="N40" s="8" t="s">
        <v>18</v>
      </c>
      <c r="O40" s="8"/>
      <c r="P40" s="8"/>
      <c r="Q40" s="8"/>
      <c r="R40" s="9">
        <v>644</v>
      </c>
    </row>
    <row r="41" spans="1:18" x14ac:dyDescent="0.3">
      <c r="A41" s="1"/>
      <c r="B41" s="10">
        <v>1036</v>
      </c>
      <c r="C41" s="11">
        <v>43141</v>
      </c>
      <c r="D41" s="10">
        <v>10</v>
      </c>
      <c r="E41" s="1" t="s">
        <v>72</v>
      </c>
      <c r="F41" s="1" t="s">
        <v>73</v>
      </c>
      <c r="G41" s="1" t="s">
        <v>74</v>
      </c>
      <c r="H41" s="1" t="s">
        <v>75</v>
      </c>
      <c r="I41" s="1" t="s">
        <v>33</v>
      </c>
      <c r="J41" s="11">
        <v>43143</v>
      </c>
      <c r="K41" s="1" t="s">
        <v>24</v>
      </c>
      <c r="L41" s="1" t="s">
        <v>35</v>
      </c>
      <c r="M41" s="1" t="s">
        <v>98</v>
      </c>
      <c r="N41" s="1" t="s">
        <v>29</v>
      </c>
      <c r="O41" s="12">
        <v>140</v>
      </c>
      <c r="P41" s="1">
        <v>47</v>
      </c>
      <c r="Q41" s="12">
        <v>6580</v>
      </c>
      <c r="R41" s="12">
        <v>684.32</v>
      </c>
    </row>
    <row r="42" spans="1:18" x14ac:dyDescent="0.3">
      <c r="A42" s="1"/>
      <c r="B42" s="6">
        <v>1038</v>
      </c>
      <c r="C42" s="7">
        <v>43141</v>
      </c>
      <c r="D42" s="6">
        <v>10</v>
      </c>
      <c r="E42" s="8" t="s">
        <v>72</v>
      </c>
      <c r="F42" s="8" t="s">
        <v>73</v>
      </c>
      <c r="G42" s="8" t="s">
        <v>74</v>
      </c>
      <c r="H42" s="8" t="s">
        <v>75</v>
      </c>
      <c r="I42" s="8" t="s">
        <v>33</v>
      </c>
      <c r="J42" s="6"/>
      <c r="K42" s="8" t="s">
        <v>34</v>
      </c>
      <c r="L42" s="8"/>
      <c r="M42" s="8" t="s">
        <v>28</v>
      </c>
      <c r="N42" s="8" t="s">
        <v>29</v>
      </c>
      <c r="O42" s="9">
        <v>49</v>
      </c>
      <c r="P42" s="8">
        <v>49</v>
      </c>
      <c r="Q42" s="9">
        <v>2401</v>
      </c>
      <c r="R42" s="9">
        <v>230.5</v>
      </c>
    </row>
    <row r="43" spans="1:18" x14ac:dyDescent="0.3">
      <c r="A43" s="1"/>
      <c r="B43" s="10">
        <v>1039</v>
      </c>
      <c r="C43" s="11">
        <v>43142</v>
      </c>
      <c r="D43" s="10">
        <v>11</v>
      </c>
      <c r="E43" s="1" t="s">
        <v>83</v>
      </c>
      <c r="F43" s="1" t="s">
        <v>84</v>
      </c>
      <c r="G43" s="1" t="s">
        <v>84</v>
      </c>
      <c r="H43" s="1" t="s">
        <v>70</v>
      </c>
      <c r="I43" s="1" t="s">
        <v>71</v>
      </c>
      <c r="J43" s="10"/>
      <c r="K43" s="1" t="s">
        <v>46</v>
      </c>
      <c r="L43" s="1"/>
      <c r="M43" s="1" t="s">
        <v>65</v>
      </c>
      <c r="N43" s="1" t="s">
        <v>66</v>
      </c>
      <c r="O43" s="12">
        <v>560</v>
      </c>
      <c r="P43" s="1">
        <v>72</v>
      </c>
      <c r="Q43" s="12">
        <v>40320</v>
      </c>
      <c r="R43" s="12">
        <v>3991.68</v>
      </c>
    </row>
    <row r="44" spans="1:18" x14ac:dyDescent="0.3">
      <c r="A44" s="1"/>
      <c r="B44" s="6">
        <v>1040</v>
      </c>
      <c r="C44" s="7">
        <v>43132</v>
      </c>
      <c r="D44" s="6">
        <v>1</v>
      </c>
      <c r="E44" s="8" t="s">
        <v>85</v>
      </c>
      <c r="F44" s="8" t="s">
        <v>86</v>
      </c>
      <c r="G44" s="8" t="s">
        <v>87</v>
      </c>
      <c r="H44" s="8" t="s">
        <v>44</v>
      </c>
      <c r="I44" s="8" t="s">
        <v>45</v>
      </c>
      <c r="J44" s="6"/>
      <c r="K44" s="8" t="s">
        <v>46</v>
      </c>
      <c r="L44" s="8"/>
      <c r="M44" s="8" t="s">
        <v>88</v>
      </c>
      <c r="N44" s="8" t="s">
        <v>89</v>
      </c>
      <c r="O44" s="9">
        <v>257.60000000000002</v>
      </c>
      <c r="P44" s="8">
        <v>13</v>
      </c>
      <c r="Q44" s="9">
        <v>3348.8</v>
      </c>
      <c r="R44" s="9">
        <v>331.53</v>
      </c>
    </row>
    <row r="45" spans="1:18" x14ac:dyDescent="0.3">
      <c r="A45" s="1"/>
      <c r="B45" s="10">
        <v>1041</v>
      </c>
      <c r="C45" s="11">
        <v>43159</v>
      </c>
      <c r="D45" s="10">
        <v>28</v>
      </c>
      <c r="E45" s="1" t="s">
        <v>67</v>
      </c>
      <c r="F45" s="1" t="s">
        <v>68</v>
      </c>
      <c r="G45" s="1" t="s">
        <v>69</v>
      </c>
      <c r="H45" s="1" t="s">
        <v>70</v>
      </c>
      <c r="I45" s="1" t="s">
        <v>71</v>
      </c>
      <c r="J45" s="11">
        <v>43161</v>
      </c>
      <c r="K45" s="1" t="s">
        <v>46</v>
      </c>
      <c r="L45" s="1" t="s">
        <v>35</v>
      </c>
      <c r="M45" s="1" t="s">
        <v>40</v>
      </c>
      <c r="N45" s="1" t="s">
        <v>27</v>
      </c>
      <c r="O45" s="12">
        <v>644</v>
      </c>
      <c r="P45" s="1">
        <v>32</v>
      </c>
      <c r="Q45" s="12">
        <v>20608</v>
      </c>
      <c r="R45" s="12">
        <v>2081.41</v>
      </c>
    </row>
    <row r="46" spans="1:18" x14ac:dyDescent="0.3">
      <c r="A46" s="1"/>
      <c r="B46" s="6">
        <v>1042</v>
      </c>
      <c r="C46" s="7">
        <v>43140</v>
      </c>
      <c r="D46" s="6">
        <v>9</v>
      </c>
      <c r="E46" s="8" t="s">
        <v>90</v>
      </c>
      <c r="F46" s="8" t="s">
        <v>91</v>
      </c>
      <c r="G46" s="8" t="s">
        <v>51</v>
      </c>
      <c r="H46" s="8" t="s">
        <v>92</v>
      </c>
      <c r="I46" s="8" t="s">
        <v>23</v>
      </c>
      <c r="J46" s="7">
        <v>43142</v>
      </c>
      <c r="K46" s="8" t="s">
        <v>34</v>
      </c>
      <c r="L46" s="8" t="s">
        <v>25</v>
      </c>
      <c r="M46" s="8" t="s">
        <v>59</v>
      </c>
      <c r="N46" s="8" t="s">
        <v>60</v>
      </c>
      <c r="O46" s="9">
        <v>135.1</v>
      </c>
      <c r="P46" s="8">
        <v>27</v>
      </c>
      <c r="Q46" s="9">
        <v>3647.7</v>
      </c>
      <c r="R46" s="9">
        <v>346.53</v>
      </c>
    </row>
    <row r="47" spans="1:18" x14ac:dyDescent="0.3">
      <c r="A47" s="1"/>
      <c r="B47" s="10">
        <v>1043</v>
      </c>
      <c r="C47" s="11">
        <v>43137</v>
      </c>
      <c r="D47" s="10">
        <v>6</v>
      </c>
      <c r="E47" s="1" t="s">
        <v>61</v>
      </c>
      <c r="F47" s="1" t="s">
        <v>62</v>
      </c>
      <c r="G47" s="1" t="s">
        <v>63</v>
      </c>
      <c r="H47" s="1" t="s">
        <v>64</v>
      </c>
      <c r="I47" s="1" t="s">
        <v>45</v>
      </c>
      <c r="J47" s="11">
        <v>43139</v>
      </c>
      <c r="K47" s="1" t="s">
        <v>24</v>
      </c>
      <c r="L47" s="1" t="s">
        <v>35</v>
      </c>
      <c r="M47" s="1" t="s">
        <v>53</v>
      </c>
      <c r="N47" s="1" t="s">
        <v>54</v>
      </c>
      <c r="O47" s="12">
        <v>178.5</v>
      </c>
      <c r="P47" s="1">
        <v>71</v>
      </c>
      <c r="Q47" s="12">
        <v>12673.5</v>
      </c>
      <c r="R47" s="12">
        <v>1280.02</v>
      </c>
    </row>
    <row r="48" spans="1:18" x14ac:dyDescent="0.3">
      <c r="A48" s="1"/>
      <c r="B48" s="6">
        <v>1044</v>
      </c>
      <c r="C48" s="7">
        <v>43139</v>
      </c>
      <c r="D48" s="6">
        <v>8</v>
      </c>
      <c r="E48" s="8" t="s">
        <v>41</v>
      </c>
      <c r="F48" s="8" t="s">
        <v>42</v>
      </c>
      <c r="G48" s="8" t="s">
        <v>43</v>
      </c>
      <c r="H48" s="8" t="s">
        <v>44</v>
      </c>
      <c r="I48" s="8" t="s">
        <v>45</v>
      </c>
      <c r="J48" s="7">
        <v>43141</v>
      </c>
      <c r="K48" s="8" t="s">
        <v>24</v>
      </c>
      <c r="L48" s="8" t="s">
        <v>25</v>
      </c>
      <c r="M48" s="8" t="s">
        <v>53</v>
      </c>
      <c r="N48" s="8" t="s">
        <v>54</v>
      </c>
      <c r="O48" s="9">
        <v>178.5</v>
      </c>
      <c r="P48" s="8">
        <v>13</v>
      </c>
      <c r="Q48" s="9">
        <v>2320.5</v>
      </c>
      <c r="R48" s="9">
        <v>220.45</v>
      </c>
    </row>
    <row r="49" spans="1:18" x14ac:dyDescent="0.3">
      <c r="A49" s="1"/>
      <c r="B49" s="10">
        <v>1045</v>
      </c>
      <c r="C49" s="11">
        <v>43156</v>
      </c>
      <c r="D49" s="10">
        <v>25</v>
      </c>
      <c r="E49" s="1" t="s">
        <v>99</v>
      </c>
      <c r="F49" s="1" t="s">
        <v>73</v>
      </c>
      <c r="G49" s="1" t="s">
        <v>74</v>
      </c>
      <c r="H49" s="1" t="s">
        <v>75</v>
      </c>
      <c r="I49" s="1" t="s">
        <v>33</v>
      </c>
      <c r="J49" s="11">
        <v>43158</v>
      </c>
      <c r="K49" s="1" t="s">
        <v>34</v>
      </c>
      <c r="L49" s="1" t="s">
        <v>58</v>
      </c>
      <c r="M49" s="1" t="s">
        <v>81</v>
      </c>
      <c r="N49" s="1" t="s">
        <v>82</v>
      </c>
      <c r="O49" s="12">
        <v>308</v>
      </c>
      <c r="P49" s="1">
        <v>98</v>
      </c>
      <c r="Q49" s="12">
        <v>30184</v>
      </c>
      <c r="R49" s="12">
        <v>2867.48</v>
      </c>
    </row>
    <row r="50" spans="1:18" x14ac:dyDescent="0.3">
      <c r="A50" s="1"/>
      <c r="B50" s="6">
        <v>1046</v>
      </c>
      <c r="C50" s="7">
        <v>43157</v>
      </c>
      <c r="D50" s="6">
        <v>26</v>
      </c>
      <c r="E50" s="8" t="s">
        <v>100</v>
      </c>
      <c r="F50" s="8" t="s">
        <v>84</v>
      </c>
      <c r="G50" s="8" t="s">
        <v>84</v>
      </c>
      <c r="H50" s="8" t="s">
        <v>70</v>
      </c>
      <c r="I50" s="8" t="s">
        <v>71</v>
      </c>
      <c r="J50" s="7">
        <v>43159</v>
      </c>
      <c r="K50" s="8" t="s">
        <v>46</v>
      </c>
      <c r="L50" s="8" t="s">
        <v>35</v>
      </c>
      <c r="M50" s="8" t="s">
        <v>79</v>
      </c>
      <c r="N50" s="8" t="s">
        <v>80</v>
      </c>
      <c r="O50" s="9">
        <v>350</v>
      </c>
      <c r="P50" s="8">
        <v>21</v>
      </c>
      <c r="Q50" s="9">
        <v>7350</v>
      </c>
      <c r="R50" s="9">
        <v>749.7</v>
      </c>
    </row>
    <row r="51" spans="1:18" x14ac:dyDescent="0.3">
      <c r="A51" s="1"/>
      <c r="B51" s="10">
        <v>1047</v>
      </c>
      <c r="C51" s="11">
        <v>43160</v>
      </c>
      <c r="D51" s="10">
        <v>29</v>
      </c>
      <c r="E51" s="1" t="s">
        <v>49</v>
      </c>
      <c r="F51" s="1" t="s">
        <v>50</v>
      </c>
      <c r="G51" s="1" t="s">
        <v>51</v>
      </c>
      <c r="H51" s="1" t="s">
        <v>52</v>
      </c>
      <c r="I51" s="1" t="s">
        <v>23</v>
      </c>
      <c r="J51" s="11">
        <v>43162</v>
      </c>
      <c r="K51" s="1" t="s">
        <v>24</v>
      </c>
      <c r="L51" s="1" t="s">
        <v>25</v>
      </c>
      <c r="M51" s="1" t="s">
        <v>101</v>
      </c>
      <c r="N51" s="1" t="s">
        <v>102</v>
      </c>
      <c r="O51" s="12">
        <v>546</v>
      </c>
      <c r="P51" s="1">
        <v>26</v>
      </c>
      <c r="Q51" s="12">
        <v>14196</v>
      </c>
      <c r="R51" s="12">
        <v>1490.58</v>
      </c>
    </row>
    <row r="52" spans="1:18" x14ac:dyDescent="0.3">
      <c r="A52" s="1"/>
      <c r="B52" s="6">
        <v>1048</v>
      </c>
      <c r="C52" s="7">
        <v>43137</v>
      </c>
      <c r="D52" s="6">
        <v>6</v>
      </c>
      <c r="E52" s="8" t="s">
        <v>61</v>
      </c>
      <c r="F52" s="8" t="s">
        <v>62</v>
      </c>
      <c r="G52" s="8" t="s">
        <v>63</v>
      </c>
      <c r="H52" s="8" t="s">
        <v>64</v>
      </c>
      <c r="I52" s="8" t="s">
        <v>45</v>
      </c>
      <c r="J52" s="7">
        <v>43139</v>
      </c>
      <c r="K52" s="8" t="s">
        <v>46</v>
      </c>
      <c r="L52" s="8" t="s">
        <v>25</v>
      </c>
      <c r="M52" s="8" t="s">
        <v>36</v>
      </c>
      <c r="N52" s="8" t="s">
        <v>29</v>
      </c>
      <c r="O52" s="9">
        <v>420</v>
      </c>
      <c r="P52" s="8">
        <v>96</v>
      </c>
      <c r="Q52" s="9">
        <v>40320</v>
      </c>
      <c r="R52" s="9">
        <v>4152.96</v>
      </c>
    </row>
    <row r="53" spans="1:18" x14ac:dyDescent="0.3">
      <c r="A53" s="1"/>
      <c r="B53" s="10">
        <v>1049</v>
      </c>
      <c r="C53" s="11">
        <v>43137</v>
      </c>
      <c r="D53" s="10">
        <v>6</v>
      </c>
      <c r="E53" s="1" t="s">
        <v>61</v>
      </c>
      <c r="F53" s="1" t="s">
        <v>62</v>
      </c>
      <c r="G53" s="1" t="s">
        <v>63</v>
      </c>
      <c r="H53" s="1" t="s">
        <v>64</v>
      </c>
      <c r="I53" s="1" t="s">
        <v>45</v>
      </c>
      <c r="J53" s="11">
        <v>43139</v>
      </c>
      <c r="K53" s="1" t="s">
        <v>46</v>
      </c>
      <c r="L53" s="1" t="s">
        <v>25</v>
      </c>
      <c r="M53" s="1" t="s">
        <v>37</v>
      </c>
      <c r="N53" s="1" t="s">
        <v>29</v>
      </c>
      <c r="O53" s="12">
        <v>742</v>
      </c>
      <c r="P53" s="1">
        <v>16</v>
      </c>
      <c r="Q53" s="12">
        <v>11872</v>
      </c>
      <c r="R53" s="12">
        <v>1234.69</v>
      </c>
    </row>
    <row r="54" spans="1:18" x14ac:dyDescent="0.3">
      <c r="A54" s="1"/>
      <c r="B54" s="6">
        <v>1050</v>
      </c>
      <c r="C54" s="7">
        <v>43135</v>
      </c>
      <c r="D54" s="6">
        <v>4</v>
      </c>
      <c r="E54" s="8" t="s">
        <v>30</v>
      </c>
      <c r="F54" s="8" t="s">
        <v>31</v>
      </c>
      <c r="G54" s="8" t="s">
        <v>31</v>
      </c>
      <c r="H54" s="8" t="s">
        <v>32</v>
      </c>
      <c r="I54" s="8" t="s">
        <v>33</v>
      </c>
      <c r="J54" s="6"/>
      <c r="K54" s="8"/>
      <c r="L54" s="8"/>
      <c r="M54" s="8" t="s">
        <v>103</v>
      </c>
      <c r="N54" s="8" t="s">
        <v>94</v>
      </c>
      <c r="O54" s="9">
        <v>532</v>
      </c>
      <c r="P54" s="8">
        <v>96</v>
      </c>
      <c r="Q54" s="9">
        <v>51072</v>
      </c>
      <c r="R54" s="9">
        <v>4851.84</v>
      </c>
    </row>
    <row r="55" spans="1:18" x14ac:dyDescent="0.3">
      <c r="A55" s="1"/>
      <c r="B55" s="10">
        <v>1051</v>
      </c>
      <c r="C55" s="11">
        <v>43134</v>
      </c>
      <c r="D55" s="10">
        <v>3</v>
      </c>
      <c r="E55" s="1" t="s">
        <v>55</v>
      </c>
      <c r="F55" s="1" t="s">
        <v>56</v>
      </c>
      <c r="G55" s="1" t="s">
        <v>57</v>
      </c>
      <c r="H55" s="1" t="s">
        <v>22</v>
      </c>
      <c r="I55" s="1" t="s">
        <v>23</v>
      </c>
      <c r="J55" s="10"/>
      <c r="K55" s="1"/>
      <c r="L55" s="1"/>
      <c r="M55" s="1" t="s">
        <v>76</v>
      </c>
      <c r="N55" s="1" t="s">
        <v>27</v>
      </c>
      <c r="O55" s="12">
        <v>41.86</v>
      </c>
      <c r="P55" s="1">
        <v>75</v>
      </c>
      <c r="Q55" s="12">
        <v>3139.5</v>
      </c>
      <c r="R55" s="12">
        <v>323.37</v>
      </c>
    </row>
    <row r="56" spans="1:18" x14ac:dyDescent="0.3">
      <c r="A56" s="1"/>
      <c r="B56" s="6">
        <v>1052</v>
      </c>
      <c r="C56" s="7">
        <v>43168</v>
      </c>
      <c r="D56" s="6">
        <v>9</v>
      </c>
      <c r="E56" s="8" t="s">
        <v>90</v>
      </c>
      <c r="F56" s="8" t="s">
        <v>91</v>
      </c>
      <c r="G56" s="8" t="s">
        <v>51</v>
      </c>
      <c r="H56" s="8" t="s">
        <v>92</v>
      </c>
      <c r="I56" s="8" t="s">
        <v>23</v>
      </c>
      <c r="J56" s="7">
        <v>43170</v>
      </c>
      <c r="K56" s="8" t="s">
        <v>34</v>
      </c>
      <c r="L56" s="8" t="s">
        <v>25</v>
      </c>
      <c r="M56" s="8" t="s">
        <v>93</v>
      </c>
      <c r="N56" s="8" t="s">
        <v>94</v>
      </c>
      <c r="O56" s="9">
        <v>273</v>
      </c>
      <c r="P56" s="8">
        <v>55</v>
      </c>
      <c r="Q56" s="9">
        <v>15015</v>
      </c>
      <c r="R56" s="9">
        <v>1516.52</v>
      </c>
    </row>
    <row r="57" spans="1:18" x14ac:dyDescent="0.3">
      <c r="A57" s="1"/>
      <c r="B57" s="10">
        <v>1053</v>
      </c>
      <c r="C57" s="11">
        <v>43168</v>
      </c>
      <c r="D57" s="10">
        <v>9</v>
      </c>
      <c r="E57" s="1" t="s">
        <v>90</v>
      </c>
      <c r="F57" s="1" t="s">
        <v>91</v>
      </c>
      <c r="G57" s="1" t="s">
        <v>51</v>
      </c>
      <c r="H57" s="1" t="s">
        <v>92</v>
      </c>
      <c r="I57" s="1" t="s">
        <v>23</v>
      </c>
      <c r="J57" s="11">
        <v>43170</v>
      </c>
      <c r="K57" s="1" t="s">
        <v>34</v>
      </c>
      <c r="L57" s="1" t="s">
        <v>25</v>
      </c>
      <c r="M57" s="1" t="s">
        <v>95</v>
      </c>
      <c r="N57" s="1" t="s">
        <v>96</v>
      </c>
      <c r="O57" s="12">
        <v>487.2</v>
      </c>
      <c r="P57" s="1">
        <v>11</v>
      </c>
      <c r="Q57" s="12">
        <v>5359.2</v>
      </c>
      <c r="R57" s="12">
        <v>514.48</v>
      </c>
    </row>
    <row r="58" spans="1:18" x14ac:dyDescent="0.3">
      <c r="A58" s="1"/>
      <c r="B58" s="6">
        <v>1054</v>
      </c>
      <c r="C58" s="7">
        <v>43165</v>
      </c>
      <c r="D58" s="6">
        <v>6</v>
      </c>
      <c r="E58" s="8" t="s">
        <v>61</v>
      </c>
      <c r="F58" s="8" t="s">
        <v>62</v>
      </c>
      <c r="G58" s="8" t="s">
        <v>63</v>
      </c>
      <c r="H58" s="8" t="s">
        <v>64</v>
      </c>
      <c r="I58" s="8" t="s">
        <v>45</v>
      </c>
      <c r="J58" s="7">
        <v>43167</v>
      </c>
      <c r="K58" s="8" t="s">
        <v>24</v>
      </c>
      <c r="L58" s="8" t="s">
        <v>35</v>
      </c>
      <c r="M58" s="8" t="s">
        <v>26</v>
      </c>
      <c r="N58" s="8" t="s">
        <v>27</v>
      </c>
      <c r="O58" s="9">
        <v>196</v>
      </c>
      <c r="P58" s="8">
        <v>53</v>
      </c>
      <c r="Q58" s="9">
        <v>10388</v>
      </c>
      <c r="R58" s="9">
        <v>1007.64</v>
      </c>
    </row>
    <row r="59" spans="1:18" x14ac:dyDescent="0.3">
      <c r="A59" s="1"/>
      <c r="B59" s="10">
        <v>1055</v>
      </c>
      <c r="C59" s="11">
        <v>43167</v>
      </c>
      <c r="D59" s="10">
        <v>8</v>
      </c>
      <c r="E59" s="1" t="s">
        <v>41</v>
      </c>
      <c r="F59" s="1" t="s">
        <v>42</v>
      </c>
      <c r="G59" s="1" t="s">
        <v>43</v>
      </c>
      <c r="H59" s="1" t="s">
        <v>44</v>
      </c>
      <c r="I59" s="1" t="s">
        <v>45</v>
      </c>
      <c r="J59" s="11">
        <v>43169</v>
      </c>
      <c r="K59" s="1" t="s">
        <v>24</v>
      </c>
      <c r="L59" s="1" t="s">
        <v>25</v>
      </c>
      <c r="M59" s="1" t="s">
        <v>65</v>
      </c>
      <c r="N59" s="1" t="s">
        <v>66</v>
      </c>
      <c r="O59" s="12">
        <v>560</v>
      </c>
      <c r="P59" s="1">
        <v>85</v>
      </c>
      <c r="Q59" s="12">
        <v>47600</v>
      </c>
      <c r="R59" s="12">
        <v>4998</v>
      </c>
    </row>
    <row r="60" spans="1:18" x14ac:dyDescent="0.3">
      <c r="A60" s="1"/>
      <c r="B60" s="6">
        <v>1056</v>
      </c>
      <c r="C60" s="7">
        <v>43167</v>
      </c>
      <c r="D60" s="6">
        <v>8</v>
      </c>
      <c r="E60" s="8" t="s">
        <v>41</v>
      </c>
      <c r="F60" s="8" t="s">
        <v>42</v>
      </c>
      <c r="G60" s="8" t="s">
        <v>43</v>
      </c>
      <c r="H60" s="8" t="s">
        <v>44</v>
      </c>
      <c r="I60" s="8" t="s">
        <v>45</v>
      </c>
      <c r="J60" s="7">
        <v>43169</v>
      </c>
      <c r="K60" s="8" t="s">
        <v>24</v>
      </c>
      <c r="L60" s="8" t="s">
        <v>25</v>
      </c>
      <c r="M60" s="8" t="s">
        <v>47</v>
      </c>
      <c r="N60" s="8" t="s">
        <v>48</v>
      </c>
      <c r="O60" s="9">
        <v>128.80000000000001</v>
      </c>
      <c r="P60" s="8">
        <v>97</v>
      </c>
      <c r="Q60" s="9">
        <v>12493.6</v>
      </c>
      <c r="R60" s="9">
        <v>1274.3499999999999</v>
      </c>
    </row>
    <row r="61" spans="1:18" x14ac:dyDescent="0.3">
      <c r="A61" s="1"/>
      <c r="B61" s="10">
        <v>1057</v>
      </c>
      <c r="C61" s="11">
        <v>43184</v>
      </c>
      <c r="D61" s="10">
        <v>25</v>
      </c>
      <c r="E61" s="1" t="s">
        <v>99</v>
      </c>
      <c r="F61" s="1" t="s">
        <v>73</v>
      </c>
      <c r="G61" s="1" t="s">
        <v>74</v>
      </c>
      <c r="H61" s="1" t="s">
        <v>75</v>
      </c>
      <c r="I61" s="1" t="s">
        <v>33</v>
      </c>
      <c r="J61" s="11">
        <v>43186</v>
      </c>
      <c r="K61" s="1" t="s">
        <v>34</v>
      </c>
      <c r="L61" s="1" t="s">
        <v>58</v>
      </c>
      <c r="M61" s="1" t="s">
        <v>104</v>
      </c>
      <c r="N61" s="1" t="s">
        <v>48</v>
      </c>
      <c r="O61" s="12">
        <v>140</v>
      </c>
      <c r="P61" s="1">
        <v>46</v>
      </c>
      <c r="Q61" s="12">
        <v>6440</v>
      </c>
      <c r="R61" s="12">
        <v>650.44000000000005</v>
      </c>
    </row>
    <row r="62" spans="1:18" x14ac:dyDescent="0.3">
      <c r="A62" s="1"/>
      <c r="B62" s="6">
        <v>1058</v>
      </c>
      <c r="C62" s="7">
        <v>43185</v>
      </c>
      <c r="D62" s="6">
        <v>26</v>
      </c>
      <c r="E62" s="8" t="s">
        <v>100</v>
      </c>
      <c r="F62" s="8" t="s">
        <v>84</v>
      </c>
      <c r="G62" s="8" t="s">
        <v>84</v>
      </c>
      <c r="H62" s="8" t="s">
        <v>70</v>
      </c>
      <c r="I62" s="8" t="s">
        <v>71</v>
      </c>
      <c r="J62" s="7">
        <v>43187</v>
      </c>
      <c r="K62" s="8" t="s">
        <v>46</v>
      </c>
      <c r="L62" s="8" t="s">
        <v>35</v>
      </c>
      <c r="M62" s="8" t="s">
        <v>105</v>
      </c>
      <c r="N62" s="8" t="s">
        <v>106</v>
      </c>
      <c r="O62" s="9">
        <v>298.89999999999998</v>
      </c>
      <c r="P62" s="8">
        <v>97</v>
      </c>
      <c r="Q62" s="9">
        <v>28993.3</v>
      </c>
      <c r="R62" s="9">
        <v>2754.36</v>
      </c>
    </row>
    <row r="63" spans="1:18" x14ac:dyDescent="0.3">
      <c r="A63" s="1"/>
      <c r="B63" s="10">
        <v>1059</v>
      </c>
      <c r="C63" s="11">
        <v>43185</v>
      </c>
      <c r="D63" s="10">
        <v>26</v>
      </c>
      <c r="E63" s="1" t="s">
        <v>100</v>
      </c>
      <c r="F63" s="1" t="s">
        <v>84</v>
      </c>
      <c r="G63" s="1" t="s">
        <v>84</v>
      </c>
      <c r="H63" s="1" t="s">
        <v>70</v>
      </c>
      <c r="I63" s="1" t="s">
        <v>71</v>
      </c>
      <c r="J63" s="11">
        <v>43187</v>
      </c>
      <c r="K63" s="1" t="s">
        <v>46</v>
      </c>
      <c r="L63" s="1" t="s">
        <v>35</v>
      </c>
      <c r="M63" s="1" t="s">
        <v>59</v>
      </c>
      <c r="N63" s="1" t="s">
        <v>60</v>
      </c>
      <c r="O63" s="12">
        <v>135.1</v>
      </c>
      <c r="P63" s="1">
        <v>97</v>
      </c>
      <c r="Q63" s="12">
        <v>13104.7</v>
      </c>
      <c r="R63" s="12">
        <v>1336.68</v>
      </c>
    </row>
    <row r="64" spans="1:18" x14ac:dyDescent="0.3">
      <c r="A64" s="1"/>
      <c r="B64" s="6">
        <v>1060</v>
      </c>
      <c r="C64" s="7">
        <v>43185</v>
      </c>
      <c r="D64" s="6">
        <v>26</v>
      </c>
      <c r="E64" s="8" t="s">
        <v>100</v>
      </c>
      <c r="F64" s="8" t="s">
        <v>84</v>
      </c>
      <c r="G64" s="8" t="s">
        <v>84</v>
      </c>
      <c r="H64" s="8" t="s">
        <v>70</v>
      </c>
      <c r="I64" s="8" t="s">
        <v>71</v>
      </c>
      <c r="J64" s="7">
        <v>43187</v>
      </c>
      <c r="K64" s="8" t="s">
        <v>46</v>
      </c>
      <c r="L64" s="8" t="s">
        <v>35</v>
      </c>
      <c r="M64" s="8" t="s">
        <v>88</v>
      </c>
      <c r="N64" s="8" t="s">
        <v>89</v>
      </c>
      <c r="O64" s="9">
        <v>257.60000000000002</v>
      </c>
      <c r="P64" s="8">
        <v>65</v>
      </c>
      <c r="Q64" s="9">
        <v>16744</v>
      </c>
      <c r="R64" s="9">
        <v>1724.63</v>
      </c>
    </row>
    <row r="65" spans="1:18" x14ac:dyDescent="0.3">
      <c r="A65" s="1"/>
      <c r="B65" s="10">
        <v>1061</v>
      </c>
      <c r="C65" s="11">
        <v>43188</v>
      </c>
      <c r="D65" s="10">
        <v>29</v>
      </c>
      <c r="E65" s="1" t="s">
        <v>49</v>
      </c>
      <c r="F65" s="1" t="s">
        <v>50</v>
      </c>
      <c r="G65" s="1" t="s">
        <v>51</v>
      </c>
      <c r="H65" s="1" t="s">
        <v>52</v>
      </c>
      <c r="I65" s="1" t="s">
        <v>23</v>
      </c>
      <c r="J65" s="11">
        <v>43190</v>
      </c>
      <c r="K65" s="1" t="s">
        <v>24</v>
      </c>
      <c r="L65" s="1" t="s">
        <v>25</v>
      </c>
      <c r="M65" s="1" t="s">
        <v>26</v>
      </c>
      <c r="N65" s="1" t="s">
        <v>27</v>
      </c>
      <c r="O65" s="12">
        <v>196</v>
      </c>
      <c r="P65" s="1">
        <v>72</v>
      </c>
      <c r="Q65" s="12">
        <v>14112</v>
      </c>
      <c r="R65" s="12">
        <v>1411.2</v>
      </c>
    </row>
    <row r="66" spans="1:18" x14ac:dyDescent="0.3">
      <c r="A66" s="1"/>
      <c r="B66" s="6">
        <v>1062</v>
      </c>
      <c r="C66" s="7">
        <v>43165</v>
      </c>
      <c r="D66" s="6">
        <v>6</v>
      </c>
      <c r="E66" s="8" t="s">
        <v>61</v>
      </c>
      <c r="F66" s="8" t="s">
        <v>62</v>
      </c>
      <c r="G66" s="8" t="s">
        <v>63</v>
      </c>
      <c r="H66" s="8" t="s">
        <v>64</v>
      </c>
      <c r="I66" s="8" t="s">
        <v>45</v>
      </c>
      <c r="J66" s="7">
        <v>43167</v>
      </c>
      <c r="K66" s="8" t="s">
        <v>46</v>
      </c>
      <c r="L66" s="8" t="s">
        <v>25</v>
      </c>
      <c r="M66" s="8" t="s">
        <v>53</v>
      </c>
      <c r="N66" s="8" t="s">
        <v>54</v>
      </c>
      <c r="O66" s="9">
        <v>178.5</v>
      </c>
      <c r="P66" s="8">
        <v>16</v>
      </c>
      <c r="Q66" s="9">
        <v>2856</v>
      </c>
      <c r="R66" s="9">
        <v>282.74</v>
      </c>
    </row>
    <row r="67" spans="1:18" x14ac:dyDescent="0.3">
      <c r="A67" s="1"/>
      <c r="B67" s="10">
        <v>1064</v>
      </c>
      <c r="C67" s="11">
        <v>43163</v>
      </c>
      <c r="D67" s="10">
        <v>4</v>
      </c>
      <c r="E67" s="1" t="s">
        <v>30</v>
      </c>
      <c r="F67" s="1" t="s">
        <v>31</v>
      </c>
      <c r="G67" s="1" t="s">
        <v>31</v>
      </c>
      <c r="H67" s="1" t="s">
        <v>32</v>
      </c>
      <c r="I67" s="1" t="s">
        <v>33</v>
      </c>
      <c r="J67" s="11">
        <v>43165</v>
      </c>
      <c r="K67" s="1" t="s">
        <v>34</v>
      </c>
      <c r="L67" s="1" t="s">
        <v>35</v>
      </c>
      <c r="M67" s="1" t="s">
        <v>107</v>
      </c>
      <c r="N67" s="1" t="s">
        <v>80</v>
      </c>
      <c r="O67" s="12">
        <v>1134</v>
      </c>
      <c r="P67" s="1">
        <v>77</v>
      </c>
      <c r="Q67" s="12">
        <v>87318</v>
      </c>
      <c r="R67" s="12">
        <v>8993.75</v>
      </c>
    </row>
    <row r="68" spans="1:18" x14ac:dyDescent="0.3">
      <c r="A68" s="1"/>
      <c r="B68" s="6">
        <v>1065</v>
      </c>
      <c r="C68" s="7">
        <v>43163</v>
      </c>
      <c r="D68" s="6">
        <v>4</v>
      </c>
      <c r="E68" s="8" t="s">
        <v>30</v>
      </c>
      <c r="F68" s="8" t="s">
        <v>31</v>
      </c>
      <c r="G68" s="8" t="s">
        <v>31</v>
      </c>
      <c r="H68" s="8" t="s">
        <v>32</v>
      </c>
      <c r="I68" s="8" t="s">
        <v>33</v>
      </c>
      <c r="J68" s="7">
        <v>43165</v>
      </c>
      <c r="K68" s="8" t="s">
        <v>34</v>
      </c>
      <c r="L68" s="8" t="s">
        <v>35</v>
      </c>
      <c r="M68" s="8" t="s">
        <v>108</v>
      </c>
      <c r="N68" s="8" t="s">
        <v>109</v>
      </c>
      <c r="O68" s="9">
        <v>98</v>
      </c>
      <c r="P68" s="8">
        <v>37</v>
      </c>
      <c r="Q68" s="9">
        <v>3626</v>
      </c>
      <c r="R68" s="9">
        <v>344.47</v>
      </c>
    </row>
    <row r="69" spans="1:18" x14ac:dyDescent="0.3">
      <c r="A69" s="1"/>
      <c r="B69" s="10">
        <v>1067</v>
      </c>
      <c r="C69" s="11">
        <v>43167</v>
      </c>
      <c r="D69" s="10">
        <v>8</v>
      </c>
      <c r="E69" s="1" t="s">
        <v>41</v>
      </c>
      <c r="F69" s="1" t="s">
        <v>42</v>
      </c>
      <c r="G69" s="1" t="s">
        <v>43</v>
      </c>
      <c r="H69" s="1" t="s">
        <v>44</v>
      </c>
      <c r="I69" s="1" t="s">
        <v>45</v>
      </c>
      <c r="J69" s="11">
        <v>43169</v>
      </c>
      <c r="K69" s="1" t="s">
        <v>46</v>
      </c>
      <c r="L69" s="1" t="s">
        <v>35</v>
      </c>
      <c r="M69" s="1" t="s">
        <v>95</v>
      </c>
      <c r="N69" s="1" t="s">
        <v>96</v>
      </c>
      <c r="O69" s="12">
        <v>487.2</v>
      </c>
      <c r="P69" s="1">
        <v>63</v>
      </c>
      <c r="Q69" s="12">
        <v>30693.599999999999</v>
      </c>
      <c r="R69" s="12">
        <v>3038.67</v>
      </c>
    </row>
    <row r="70" spans="1:18" x14ac:dyDescent="0.3">
      <c r="A70" s="1"/>
      <c r="B70" s="6">
        <v>1070</v>
      </c>
      <c r="C70" s="7">
        <v>43162</v>
      </c>
      <c r="D70" s="6">
        <v>3</v>
      </c>
      <c r="E70" s="8" t="s">
        <v>55</v>
      </c>
      <c r="F70" s="8" t="s">
        <v>56</v>
      </c>
      <c r="G70" s="8" t="s">
        <v>57</v>
      </c>
      <c r="H70" s="8" t="s">
        <v>22</v>
      </c>
      <c r="I70" s="8" t="s">
        <v>23</v>
      </c>
      <c r="J70" s="7">
        <v>43164</v>
      </c>
      <c r="K70" s="8" t="s">
        <v>24</v>
      </c>
      <c r="L70" s="8" t="s">
        <v>58</v>
      </c>
      <c r="M70" s="8" t="s">
        <v>97</v>
      </c>
      <c r="N70" s="8" t="s">
        <v>82</v>
      </c>
      <c r="O70" s="9">
        <v>140</v>
      </c>
      <c r="P70" s="8">
        <v>48</v>
      </c>
      <c r="Q70" s="9">
        <v>6720</v>
      </c>
      <c r="R70" s="9">
        <v>672</v>
      </c>
    </row>
    <row r="71" spans="1:18" x14ac:dyDescent="0.3">
      <c r="A71" s="1"/>
      <c r="B71" s="10">
        <v>1071</v>
      </c>
      <c r="C71" s="11">
        <v>43162</v>
      </c>
      <c r="D71" s="10">
        <v>3</v>
      </c>
      <c r="E71" s="1" t="s">
        <v>55</v>
      </c>
      <c r="F71" s="1" t="s">
        <v>56</v>
      </c>
      <c r="G71" s="1" t="s">
        <v>57</v>
      </c>
      <c r="H71" s="1" t="s">
        <v>22</v>
      </c>
      <c r="I71" s="1" t="s">
        <v>23</v>
      </c>
      <c r="J71" s="11">
        <v>43164</v>
      </c>
      <c r="K71" s="1" t="s">
        <v>24</v>
      </c>
      <c r="L71" s="1" t="s">
        <v>58</v>
      </c>
      <c r="M71" s="1" t="s">
        <v>65</v>
      </c>
      <c r="N71" s="1" t="s">
        <v>66</v>
      </c>
      <c r="O71" s="12">
        <v>560</v>
      </c>
      <c r="P71" s="1">
        <v>71</v>
      </c>
      <c r="Q71" s="12">
        <v>39760</v>
      </c>
      <c r="R71" s="12">
        <v>4135.04</v>
      </c>
    </row>
    <row r="72" spans="1:18" x14ac:dyDescent="0.3">
      <c r="A72" s="1"/>
      <c r="B72" s="6">
        <v>1075</v>
      </c>
      <c r="C72" s="7">
        <v>43169</v>
      </c>
      <c r="D72" s="6">
        <v>10</v>
      </c>
      <c r="E72" s="8" t="s">
        <v>72</v>
      </c>
      <c r="F72" s="8" t="s">
        <v>73</v>
      </c>
      <c r="G72" s="8" t="s">
        <v>74</v>
      </c>
      <c r="H72" s="8" t="s">
        <v>75</v>
      </c>
      <c r="I72" s="8" t="s">
        <v>33</v>
      </c>
      <c r="J72" s="7">
        <v>43171</v>
      </c>
      <c r="K72" s="8" t="s">
        <v>24</v>
      </c>
      <c r="L72" s="8" t="s">
        <v>35</v>
      </c>
      <c r="M72" s="8" t="s">
        <v>98</v>
      </c>
      <c r="N72" s="8" t="s">
        <v>29</v>
      </c>
      <c r="O72" s="9">
        <v>140</v>
      </c>
      <c r="P72" s="8">
        <v>55</v>
      </c>
      <c r="Q72" s="9">
        <v>7700</v>
      </c>
      <c r="R72" s="9">
        <v>770</v>
      </c>
    </row>
    <row r="73" spans="1:18" x14ac:dyDescent="0.3">
      <c r="A73" s="1"/>
      <c r="B73" s="10">
        <v>1077</v>
      </c>
      <c r="C73" s="11">
        <v>43169</v>
      </c>
      <c r="D73" s="10">
        <v>10</v>
      </c>
      <c r="E73" s="1" t="s">
        <v>72</v>
      </c>
      <c r="F73" s="1" t="s">
        <v>73</v>
      </c>
      <c r="G73" s="1" t="s">
        <v>74</v>
      </c>
      <c r="H73" s="1" t="s">
        <v>75</v>
      </c>
      <c r="I73" s="1" t="s">
        <v>33</v>
      </c>
      <c r="J73" s="10"/>
      <c r="K73" s="1" t="s">
        <v>34</v>
      </c>
      <c r="L73" s="1"/>
      <c r="M73" s="1" t="s">
        <v>28</v>
      </c>
      <c r="N73" s="1" t="s">
        <v>29</v>
      </c>
      <c r="O73" s="12">
        <v>49</v>
      </c>
      <c r="P73" s="1">
        <v>21</v>
      </c>
      <c r="Q73" s="12">
        <v>1029</v>
      </c>
      <c r="R73" s="12">
        <v>102.9</v>
      </c>
    </row>
    <row r="74" spans="1:18" x14ac:dyDescent="0.3">
      <c r="A74" s="1"/>
      <c r="B74" s="6">
        <v>1078</v>
      </c>
      <c r="C74" s="7">
        <v>43170</v>
      </c>
      <c r="D74" s="6">
        <v>11</v>
      </c>
      <c r="E74" s="8" t="s">
        <v>83</v>
      </c>
      <c r="F74" s="8" t="s">
        <v>84</v>
      </c>
      <c r="G74" s="8" t="s">
        <v>84</v>
      </c>
      <c r="H74" s="8" t="s">
        <v>70</v>
      </c>
      <c r="I74" s="8" t="s">
        <v>71</v>
      </c>
      <c r="J74" s="6"/>
      <c r="K74" s="8" t="s">
        <v>46</v>
      </c>
      <c r="L74" s="8"/>
      <c r="M74" s="8" t="s">
        <v>65</v>
      </c>
      <c r="N74" s="8" t="s">
        <v>66</v>
      </c>
      <c r="O74" s="9">
        <v>560</v>
      </c>
      <c r="P74" s="8">
        <v>67</v>
      </c>
      <c r="Q74" s="9">
        <v>37520</v>
      </c>
      <c r="R74" s="9">
        <v>3789.52</v>
      </c>
    </row>
    <row r="75" spans="1:18" x14ac:dyDescent="0.3">
      <c r="A75" s="1"/>
      <c r="B75" s="10">
        <v>1079</v>
      </c>
      <c r="C75" s="11">
        <v>43160</v>
      </c>
      <c r="D75" s="10">
        <v>1</v>
      </c>
      <c r="E75" s="1" t="s">
        <v>85</v>
      </c>
      <c r="F75" s="1" t="s">
        <v>86</v>
      </c>
      <c r="G75" s="1" t="s">
        <v>87</v>
      </c>
      <c r="H75" s="1" t="s">
        <v>44</v>
      </c>
      <c r="I75" s="1" t="s">
        <v>45</v>
      </c>
      <c r="J75" s="10"/>
      <c r="K75" s="1" t="s">
        <v>46</v>
      </c>
      <c r="L75" s="1"/>
      <c r="M75" s="1" t="s">
        <v>88</v>
      </c>
      <c r="N75" s="1" t="s">
        <v>89</v>
      </c>
      <c r="O75" s="12">
        <v>257.60000000000002</v>
      </c>
      <c r="P75" s="1">
        <v>75</v>
      </c>
      <c r="Q75" s="12">
        <v>19320</v>
      </c>
      <c r="R75" s="12">
        <v>1932</v>
      </c>
    </row>
    <row r="76" spans="1:18" x14ac:dyDescent="0.3">
      <c r="A76" s="1"/>
      <c r="B76" s="6">
        <v>1080</v>
      </c>
      <c r="C76" s="7">
        <v>43187</v>
      </c>
      <c r="D76" s="6">
        <v>28</v>
      </c>
      <c r="E76" s="8" t="s">
        <v>67</v>
      </c>
      <c r="F76" s="8" t="s">
        <v>68</v>
      </c>
      <c r="G76" s="8" t="s">
        <v>69</v>
      </c>
      <c r="H76" s="8" t="s">
        <v>70</v>
      </c>
      <c r="I76" s="8" t="s">
        <v>71</v>
      </c>
      <c r="J76" s="7">
        <v>43189</v>
      </c>
      <c r="K76" s="8" t="s">
        <v>46</v>
      </c>
      <c r="L76" s="8" t="s">
        <v>35</v>
      </c>
      <c r="M76" s="8" t="s">
        <v>40</v>
      </c>
      <c r="N76" s="8" t="s">
        <v>27</v>
      </c>
      <c r="O76" s="9">
        <v>644</v>
      </c>
      <c r="P76" s="8">
        <v>17</v>
      </c>
      <c r="Q76" s="9">
        <v>10948</v>
      </c>
      <c r="R76" s="9">
        <v>1127.6400000000001</v>
      </c>
    </row>
    <row r="77" spans="1:18" x14ac:dyDescent="0.3">
      <c r="A77" s="1"/>
      <c r="B77" s="10">
        <v>1081</v>
      </c>
      <c r="C77" s="11">
        <v>43194</v>
      </c>
      <c r="D77" s="10">
        <v>4</v>
      </c>
      <c r="E77" s="1" t="s">
        <v>30</v>
      </c>
      <c r="F77" s="1" t="s">
        <v>31</v>
      </c>
      <c r="G77" s="1" t="s">
        <v>31</v>
      </c>
      <c r="H77" s="1" t="s">
        <v>32</v>
      </c>
      <c r="I77" s="1" t="s">
        <v>33</v>
      </c>
      <c r="J77" s="11">
        <v>43196</v>
      </c>
      <c r="K77" s="1" t="s">
        <v>34</v>
      </c>
      <c r="L77" s="1" t="s">
        <v>35</v>
      </c>
      <c r="M77" s="1" t="s">
        <v>28</v>
      </c>
      <c r="N77" s="1" t="s">
        <v>29</v>
      </c>
      <c r="O77" s="12">
        <v>49</v>
      </c>
      <c r="P77" s="1">
        <v>48</v>
      </c>
      <c r="Q77" s="12">
        <v>2352</v>
      </c>
      <c r="R77" s="12">
        <v>228.14</v>
      </c>
    </row>
    <row r="78" spans="1:18" x14ac:dyDescent="0.3">
      <c r="A78" s="1"/>
      <c r="B78" s="6">
        <v>1082</v>
      </c>
      <c r="C78" s="7">
        <v>43202</v>
      </c>
      <c r="D78" s="6">
        <v>12</v>
      </c>
      <c r="E78" s="8" t="s">
        <v>38</v>
      </c>
      <c r="F78" s="8" t="s">
        <v>20</v>
      </c>
      <c r="G78" s="8" t="s">
        <v>21</v>
      </c>
      <c r="H78" s="8" t="s">
        <v>22</v>
      </c>
      <c r="I78" s="8" t="s">
        <v>23</v>
      </c>
      <c r="J78" s="7">
        <v>43204</v>
      </c>
      <c r="K78" s="8" t="s">
        <v>24</v>
      </c>
      <c r="L78" s="8" t="s">
        <v>35</v>
      </c>
      <c r="M78" s="8" t="s">
        <v>39</v>
      </c>
      <c r="N78" s="8" t="s">
        <v>27</v>
      </c>
      <c r="O78" s="9">
        <v>252</v>
      </c>
      <c r="P78" s="8">
        <v>74</v>
      </c>
      <c r="Q78" s="9">
        <v>18648</v>
      </c>
      <c r="R78" s="9">
        <v>1920.74</v>
      </c>
    </row>
    <row r="79" spans="1:18" x14ac:dyDescent="0.3">
      <c r="A79" s="1"/>
      <c r="B79" s="10">
        <v>1083</v>
      </c>
      <c r="C79" s="11">
        <v>43202</v>
      </c>
      <c r="D79" s="10">
        <v>12</v>
      </c>
      <c r="E79" s="1" t="s">
        <v>38</v>
      </c>
      <c r="F79" s="1" t="s">
        <v>20</v>
      </c>
      <c r="G79" s="1" t="s">
        <v>21</v>
      </c>
      <c r="H79" s="1" t="s">
        <v>22</v>
      </c>
      <c r="I79" s="1" t="s">
        <v>23</v>
      </c>
      <c r="J79" s="11">
        <v>43204</v>
      </c>
      <c r="K79" s="1" t="s">
        <v>24</v>
      </c>
      <c r="L79" s="1" t="s">
        <v>35</v>
      </c>
      <c r="M79" s="1" t="s">
        <v>40</v>
      </c>
      <c r="N79" s="1" t="s">
        <v>27</v>
      </c>
      <c r="O79" s="12">
        <v>644</v>
      </c>
      <c r="P79" s="1">
        <v>96</v>
      </c>
      <c r="Q79" s="12">
        <v>61824</v>
      </c>
      <c r="R79" s="12">
        <v>5996.93</v>
      </c>
    </row>
    <row r="80" spans="1:18" x14ac:dyDescent="0.3">
      <c r="A80" s="1"/>
      <c r="B80" s="6">
        <v>1084</v>
      </c>
      <c r="C80" s="7">
        <v>43198</v>
      </c>
      <c r="D80" s="6">
        <v>8</v>
      </c>
      <c r="E80" s="8" t="s">
        <v>41</v>
      </c>
      <c r="F80" s="8" t="s">
        <v>42</v>
      </c>
      <c r="G80" s="8" t="s">
        <v>43</v>
      </c>
      <c r="H80" s="8" t="s">
        <v>44</v>
      </c>
      <c r="I80" s="8" t="s">
        <v>45</v>
      </c>
      <c r="J80" s="7">
        <v>43200</v>
      </c>
      <c r="K80" s="8" t="s">
        <v>46</v>
      </c>
      <c r="L80" s="8" t="s">
        <v>35</v>
      </c>
      <c r="M80" s="8" t="s">
        <v>47</v>
      </c>
      <c r="N80" s="8" t="s">
        <v>48</v>
      </c>
      <c r="O80" s="9">
        <v>128.80000000000001</v>
      </c>
      <c r="P80" s="8">
        <v>12</v>
      </c>
      <c r="Q80" s="9">
        <v>1545.6</v>
      </c>
      <c r="R80" s="9">
        <v>159.19999999999999</v>
      </c>
    </row>
    <row r="81" spans="1:18" x14ac:dyDescent="0.3">
      <c r="A81" s="1"/>
      <c r="B81" s="10">
        <v>1085</v>
      </c>
      <c r="C81" s="11">
        <v>43194</v>
      </c>
      <c r="D81" s="10">
        <v>4</v>
      </c>
      <c r="E81" s="1" t="s">
        <v>30</v>
      </c>
      <c r="F81" s="1" t="s">
        <v>31</v>
      </c>
      <c r="G81" s="1" t="s">
        <v>31</v>
      </c>
      <c r="H81" s="1" t="s">
        <v>32</v>
      </c>
      <c r="I81" s="1" t="s">
        <v>33</v>
      </c>
      <c r="J81" s="11">
        <v>43196</v>
      </c>
      <c r="K81" s="1" t="s">
        <v>46</v>
      </c>
      <c r="L81" s="1" t="s">
        <v>25</v>
      </c>
      <c r="M81" s="1" t="s">
        <v>47</v>
      </c>
      <c r="N81" s="1" t="s">
        <v>48</v>
      </c>
      <c r="O81" s="12">
        <v>128.80000000000001</v>
      </c>
      <c r="P81" s="1">
        <v>62</v>
      </c>
      <c r="Q81" s="12">
        <v>7985.6</v>
      </c>
      <c r="R81" s="12">
        <v>822.52</v>
      </c>
    </row>
    <row r="82" spans="1:18" x14ac:dyDescent="0.3">
      <c r="A82" s="1"/>
      <c r="B82" s="6">
        <v>1086</v>
      </c>
      <c r="C82" s="7">
        <v>43219</v>
      </c>
      <c r="D82" s="6">
        <v>29</v>
      </c>
      <c r="E82" s="8" t="s">
        <v>49</v>
      </c>
      <c r="F82" s="8" t="s">
        <v>50</v>
      </c>
      <c r="G82" s="8" t="s">
        <v>51</v>
      </c>
      <c r="H82" s="8" t="s">
        <v>52</v>
      </c>
      <c r="I82" s="8" t="s">
        <v>23</v>
      </c>
      <c r="J82" s="7">
        <v>43221</v>
      </c>
      <c r="K82" s="8" t="s">
        <v>24</v>
      </c>
      <c r="L82" s="8" t="s">
        <v>25</v>
      </c>
      <c r="M82" s="8" t="s">
        <v>53</v>
      </c>
      <c r="N82" s="8" t="s">
        <v>54</v>
      </c>
      <c r="O82" s="9">
        <v>178.5</v>
      </c>
      <c r="P82" s="8">
        <v>35</v>
      </c>
      <c r="Q82" s="9">
        <v>6247.5</v>
      </c>
      <c r="R82" s="9">
        <v>643.49</v>
      </c>
    </row>
    <row r="83" spans="1:18" x14ac:dyDescent="0.3">
      <c r="A83" s="1"/>
      <c r="B83" s="10">
        <v>1087</v>
      </c>
      <c r="C83" s="11">
        <v>43193</v>
      </c>
      <c r="D83" s="10">
        <v>3</v>
      </c>
      <c r="E83" s="1" t="s">
        <v>55</v>
      </c>
      <c r="F83" s="1" t="s">
        <v>56</v>
      </c>
      <c r="G83" s="1" t="s">
        <v>57</v>
      </c>
      <c r="H83" s="1" t="s">
        <v>22</v>
      </c>
      <c r="I83" s="1" t="s">
        <v>23</v>
      </c>
      <c r="J83" s="11">
        <v>43195</v>
      </c>
      <c r="K83" s="1" t="s">
        <v>24</v>
      </c>
      <c r="L83" s="1" t="s">
        <v>58</v>
      </c>
      <c r="M83" s="1" t="s">
        <v>59</v>
      </c>
      <c r="N83" s="1" t="s">
        <v>60</v>
      </c>
      <c r="O83" s="12">
        <v>135.1</v>
      </c>
      <c r="P83" s="1">
        <v>95</v>
      </c>
      <c r="Q83" s="12">
        <v>12834.5</v>
      </c>
      <c r="R83" s="12">
        <v>1283.45</v>
      </c>
    </row>
    <row r="84" spans="1:18" x14ac:dyDescent="0.3">
      <c r="A84" s="1"/>
      <c r="B84" s="6">
        <v>1088</v>
      </c>
      <c r="C84" s="7">
        <v>43196</v>
      </c>
      <c r="D84" s="6">
        <v>6</v>
      </c>
      <c r="E84" s="8" t="s">
        <v>61</v>
      </c>
      <c r="F84" s="8" t="s">
        <v>62</v>
      </c>
      <c r="G84" s="8" t="s">
        <v>63</v>
      </c>
      <c r="H84" s="8" t="s">
        <v>64</v>
      </c>
      <c r="I84" s="8" t="s">
        <v>45</v>
      </c>
      <c r="J84" s="7">
        <v>43198</v>
      </c>
      <c r="K84" s="8" t="s">
        <v>24</v>
      </c>
      <c r="L84" s="8" t="s">
        <v>35</v>
      </c>
      <c r="M84" s="8" t="s">
        <v>65</v>
      </c>
      <c r="N84" s="8" t="s">
        <v>66</v>
      </c>
      <c r="O84" s="9">
        <v>560</v>
      </c>
      <c r="P84" s="8">
        <v>17</v>
      </c>
      <c r="Q84" s="9">
        <v>9520</v>
      </c>
      <c r="R84" s="9">
        <v>961.52</v>
      </c>
    </row>
    <row r="85" spans="1:18" x14ac:dyDescent="0.3">
      <c r="A85" s="1"/>
      <c r="B85" s="10">
        <v>1089</v>
      </c>
      <c r="C85" s="11">
        <v>43218</v>
      </c>
      <c r="D85" s="10">
        <v>28</v>
      </c>
      <c r="E85" s="1" t="s">
        <v>67</v>
      </c>
      <c r="F85" s="1" t="s">
        <v>68</v>
      </c>
      <c r="G85" s="1" t="s">
        <v>69</v>
      </c>
      <c r="H85" s="1" t="s">
        <v>70</v>
      </c>
      <c r="I85" s="1" t="s">
        <v>71</v>
      </c>
      <c r="J85" s="11">
        <v>43220</v>
      </c>
      <c r="K85" s="1" t="s">
        <v>46</v>
      </c>
      <c r="L85" s="1" t="s">
        <v>25</v>
      </c>
      <c r="M85" s="1" t="s">
        <v>40</v>
      </c>
      <c r="N85" s="1" t="s">
        <v>27</v>
      </c>
      <c r="O85" s="12">
        <v>644</v>
      </c>
      <c r="P85" s="1">
        <v>96</v>
      </c>
      <c r="Q85" s="12">
        <v>61824</v>
      </c>
      <c r="R85" s="12">
        <v>6491.52</v>
      </c>
    </row>
    <row r="86" spans="1:18" x14ac:dyDescent="0.3">
      <c r="A86" s="1"/>
      <c r="B86" s="6">
        <v>1090</v>
      </c>
      <c r="C86" s="7">
        <v>43198</v>
      </c>
      <c r="D86" s="6">
        <v>8</v>
      </c>
      <c r="E86" s="8" t="s">
        <v>41</v>
      </c>
      <c r="F86" s="8" t="s">
        <v>42</v>
      </c>
      <c r="G86" s="8" t="s">
        <v>43</v>
      </c>
      <c r="H86" s="8" t="s">
        <v>44</v>
      </c>
      <c r="I86" s="8" t="s">
        <v>45</v>
      </c>
      <c r="J86" s="7">
        <v>43200</v>
      </c>
      <c r="K86" s="8" t="s">
        <v>46</v>
      </c>
      <c r="L86" s="8" t="s">
        <v>25</v>
      </c>
      <c r="M86" s="8" t="s">
        <v>53</v>
      </c>
      <c r="N86" s="8" t="s">
        <v>54</v>
      </c>
      <c r="O86" s="9">
        <v>178.5</v>
      </c>
      <c r="P86" s="8">
        <v>83</v>
      </c>
      <c r="Q86" s="9">
        <v>14815.5</v>
      </c>
      <c r="R86" s="9">
        <v>1437.1</v>
      </c>
    </row>
    <row r="87" spans="1:18" x14ac:dyDescent="0.3">
      <c r="A87" s="1"/>
      <c r="B87" s="10">
        <v>1091</v>
      </c>
      <c r="C87" s="11">
        <v>43200</v>
      </c>
      <c r="D87" s="10">
        <v>10</v>
      </c>
      <c r="E87" s="1" t="s">
        <v>72</v>
      </c>
      <c r="F87" s="1" t="s">
        <v>73</v>
      </c>
      <c r="G87" s="1" t="s">
        <v>74</v>
      </c>
      <c r="H87" s="1" t="s">
        <v>75</v>
      </c>
      <c r="I87" s="1" t="s">
        <v>33</v>
      </c>
      <c r="J87" s="11">
        <v>43202</v>
      </c>
      <c r="K87" s="1" t="s">
        <v>24</v>
      </c>
      <c r="L87" s="1" t="s">
        <v>35</v>
      </c>
      <c r="M87" s="1" t="s">
        <v>76</v>
      </c>
      <c r="N87" s="1" t="s">
        <v>27</v>
      </c>
      <c r="O87" s="12">
        <v>41.86</v>
      </c>
      <c r="P87" s="1">
        <v>88</v>
      </c>
      <c r="Q87" s="12">
        <v>3683.68</v>
      </c>
      <c r="R87" s="12">
        <v>364.68</v>
      </c>
    </row>
    <row r="88" spans="1:18" x14ac:dyDescent="0.3">
      <c r="A88" s="1"/>
      <c r="B88" s="6">
        <v>1092</v>
      </c>
      <c r="C88" s="7">
        <v>43197</v>
      </c>
      <c r="D88" s="6">
        <v>7</v>
      </c>
      <c r="E88" s="8" t="s">
        <v>77</v>
      </c>
      <c r="F88" s="8" t="s">
        <v>78</v>
      </c>
      <c r="G88" s="8" t="s">
        <v>78</v>
      </c>
      <c r="H88" s="8" t="s">
        <v>44</v>
      </c>
      <c r="I88" s="8" t="s">
        <v>45</v>
      </c>
      <c r="J88" s="6"/>
      <c r="K88" s="8"/>
      <c r="L88" s="8"/>
      <c r="M88" s="8" t="s">
        <v>40</v>
      </c>
      <c r="N88" s="8" t="s">
        <v>27</v>
      </c>
      <c r="O88" s="9">
        <v>644</v>
      </c>
      <c r="P88" s="8">
        <v>59</v>
      </c>
      <c r="Q88" s="9">
        <v>37996</v>
      </c>
      <c r="R88" s="9">
        <v>3989.58</v>
      </c>
    </row>
    <row r="89" spans="1:18" x14ac:dyDescent="0.3">
      <c r="A89" s="1"/>
      <c r="B89" s="10">
        <v>1093</v>
      </c>
      <c r="C89" s="11">
        <v>43200</v>
      </c>
      <c r="D89" s="10">
        <v>10</v>
      </c>
      <c r="E89" s="1" t="s">
        <v>72</v>
      </c>
      <c r="F89" s="1" t="s">
        <v>73</v>
      </c>
      <c r="G89" s="1" t="s">
        <v>74</v>
      </c>
      <c r="H89" s="1" t="s">
        <v>75</v>
      </c>
      <c r="I89" s="1" t="s">
        <v>33</v>
      </c>
      <c r="J89" s="11">
        <v>43202</v>
      </c>
      <c r="K89" s="1" t="s">
        <v>34</v>
      </c>
      <c r="L89" s="1"/>
      <c r="M89" s="1" t="s">
        <v>79</v>
      </c>
      <c r="N89" s="1" t="s">
        <v>80</v>
      </c>
      <c r="O89" s="12">
        <v>350</v>
      </c>
      <c r="P89" s="1">
        <v>27</v>
      </c>
      <c r="Q89" s="12">
        <v>9450</v>
      </c>
      <c r="R89" s="12">
        <v>963.9</v>
      </c>
    </row>
    <row r="90" spans="1:18" x14ac:dyDescent="0.3">
      <c r="A90" s="1"/>
      <c r="B90" s="6">
        <v>1094</v>
      </c>
      <c r="C90" s="7">
        <v>43200</v>
      </c>
      <c r="D90" s="6">
        <v>10</v>
      </c>
      <c r="E90" s="8" t="s">
        <v>72</v>
      </c>
      <c r="F90" s="8" t="s">
        <v>73</v>
      </c>
      <c r="G90" s="8" t="s">
        <v>74</v>
      </c>
      <c r="H90" s="8" t="s">
        <v>75</v>
      </c>
      <c r="I90" s="8" t="s">
        <v>33</v>
      </c>
      <c r="J90" s="7">
        <v>43202</v>
      </c>
      <c r="K90" s="8" t="s">
        <v>34</v>
      </c>
      <c r="L90" s="8"/>
      <c r="M90" s="8" t="s">
        <v>81</v>
      </c>
      <c r="N90" s="8" t="s">
        <v>82</v>
      </c>
      <c r="O90" s="9">
        <v>308</v>
      </c>
      <c r="P90" s="8">
        <v>37</v>
      </c>
      <c r="Q90" s="9">
        <v>11396</v>
      </c>
      <c r="R90" s="9">
        <v>1196.58</v>
      </c>
    </row>
    <row r="91" spans="1:18" x14ac:dyDescent="0.3">
      <c r="A91" s="1"/>
      <c r="B91" s="10">
        <v>1095</v>
      </c>
      <c r="C91" s="11">
        <v>43200</v>
      </c>
      <c r="D91" s="10">
        <v>10</v>
      </c>
      <c r="E91" s="1" t="s">
        <v>72</v>
      </c>
      <c r="F91" s="1" t="s">
        <v>73</v>
      </c>
      <c r="G91" s="1" t="s">
        <v>74</v>
      </c>
      <c r="H91" s="1" t="s">
        <v>75</v>
      </c>
      <c r="I91" s="1" t="s">
        <v>33</v>
      </c>
      <c r="J91" s="11">
        <v>43202</v>
      </c>
      <c r="K91" s="1" t="s">
        <v>34</v>
      </c>
      <c r="L91" s="1"/>
      <c r="M91" s="1" t="s">
        <v>47</v>
      </c>
      <c r="N91" s="1" t="s">
        <v>48</v>
      </c>
      <c r="O91" s="12">
        <v>128.80000000000001</v>
      </c>
      <c r="P91" s="1">
        <v>75</v>
      </c>
      <c r="Q91" s="12">
        <v>9660</v>
      </c>
      <c r="R91" s="12">
        <v>966</v>
      </c>
    </row>
    <row r="92" spans="1:18" x14ac:dyDescent="0.3">
      <c r="A92" s="1"/>
      <c r="B92" s="6">
        <v>1096</v>
      </c>
      <c r="C92" s="7">
        <v>43201</v>
      </c>
      <c r="D92" s="6">
        <v>11</v>
      </c>
      <c r="E92" s="8" t="s">
        <v>83</v>
      </c>
      <c r="F92" s="8" t="s">
        <v>84</v>
      </c>
      <c r="G92" s="8" t="s">
        <v>84</v>
      </c>
      <c r="H92" s="8" t="s">
        <v>70</v>
      </c>
      <c r="I92" s="8" t="s">
        <v>71</v>
      </c>
      <c r="J92" s="6"/>
      <c r="K92" s="8" t="s">
        <v>46</v>
      </c>
      <c r="L92" s="8"/>
      <c r="M92" s="8" t="s">
        <v>28</v>
      </c>
      <c r="N92" s="8" t="s">
        <v>29</v>
      </c>
      <c r="O92" s="9">
        <v>49</v>
      </c>
      <c r="P92" s="8">
        <v>71</v>
      </c>
      <c r="Q92" s="9">
        <v>3479</v>
      </c>
      <c r="R92" s="9">
        <v>337.46</v>
      </c>
    </row>
    <row r="93" spans="1:18" x14ac:dyDescent="0.3">
      <c r="A93" s="1"/>
      <c r="B93" s="10">
        <v>1097</v>
      </c>
      <c r="C93" s="11">
        <v>43201</v>
      </c>
      <c r="D93" s="10">
        <v>11</v>
      </c>
      <c r="E93" s="1" t="s">
        <v>83</v>
      </c>
      <c r="F93" s="1" t="s">
        <v>84</v>
      </c>
      <c r="G93" s="1" t="s">
        <v>84</v>
      </c>
      <c r="H93" s="1" t="s">
        <v>70</v>
      </c>
      <c r="I93" s="1" t="s">
        <v>71</v>
      </c>
      <c r="J93" s="10"/>
      <c r="K93" s="1" t="s">
        <v>46</v>
      </c>
      <c r="L93" s="1"/>
      <c r="M93" s="1" t="s">
        <v>76</v>
      </c>
      <c r="N93" s="1" t="s">
        <v>27</v>
      </c>
      <c r="O93" s="12">
        <v>41.86</v>
      </c>
      <c r="P93" s="1">
        <v>88</v>
      </c>
      <c r="Q93" s="12">
        <v>3683.68</v>
      </c>
      <c r="R93" s="12">
        <v>364.68</v>
      </c>
    </row>
    <row r="94" spans="1:18" x14ac:dyDescent="0.3">
      <c r="A94" s="1"/>
      <c r="B94" s="6">
        <v>1098</v>
      </c>
      <c r="C94" s="7">
        <v>43191</v>
      </c>
      <c r="D94" s="6">
        <v>1</v>
      </c>
      <c r="E94" s="8" t="s">
        <v>85</v>
      </c>
      <c r="F94" s="8" t="s">
        <v>86</v>
      </c>
      <c r="G94" s="8" t="s">
        <v>87</v>
      </c>
      <c r="H94" s="8" t="s">
        <v>44</v>
      </c>
      <c r="I94" s="8" t="s">
        <v>45</v>
      </c>
      <c r="J94" s="6"/>
      <c r="K94" s="8"/>
      <c r="L94" s="8"/>
      <c r="M94" s="8" t="s">
        <v>39</v>
      </c>
      <c r="N94" s="8" t="s">
        <v>27</v>
      </c>
      <c r="O94" s="9">
        <v>252</v>
      </c>
      <c r="P94" s="8">
        <v>55</v>
      </c>
      <c r="Q94" s="9">
        <v>13860</v>
      </c>
      <c r="R94" s="9">
        <v>1358.28</v>
      </c>
    </row>
    <row r="95" spans="1:18" x14ac:dyDescent="0.3">
      <c r="A95" s="1"/>
      <c r="B95" s="10">
        <v>1099</v>
      </c>
      <c r="C95" s="11">
        <v>43249</v>
      </c>
      <c r="D95" s="10">
        <v>29</v>
      </c>
      <c r="E95" s="1" t="s">
        <v>49</v>
      </c>
      <c r="F95" s="1" t="s">
        <v>50</v>
      </c>
      <c r="G95" s="1" t="s">
        <v>51</v>
      </c>
      <c r="H95" s="1" t="s">
        <v>52</v>
      </c>
      <c r="I95" s="1" t="s">
        <v>23</v>
      </c>
      <c r="J95" s="11">
        <v>43251</v>
      </c>
      <c r="K95" s="1" t="s">
        <v>24</v>
      </c>
      <c r="L95" s="1" t="s">
        <v>25</v>
      </c>
      <c r="M95" s="1" t="s">
        <v>53</v>
      </c>
      <c r="N95" s="1" t="s">
        <v>54</v>
      </c>
      <c r="O95" s="12">
        <v>178.5</v>
      </c>
      <c r="P95" s="1">
        <v>14</v>
      </c>
      <c r="Q95" s="12">
        <v>2499</v>
      </c>
      <c r="R95" s="12">
        <v>237.41</v>
      </c>
    </row>
    <row r="96" spans="1:18" x14ac:dyDescent="0.3">
      <c r="A96" s="1"/>
      <c r="B96" s="6">
        <v>1100</v>
      </c>
      <c r="C96" s="7">
        <v>43223</v>
      </c>
      <c r="D96" s="6">
        <v>3</v>
      </c>
      <c r="E96" s="8" t="s">
        <v>55</v>
      </c>
      <c r="F96" s="8" t="s">
        <v>56</v>
      </c>
      <c r="G96" s="8" t="s">
        <v>57</v>
      </c>
      <c r="H96" s="8" t="s">
        <v>22</v>
      </c>
      <c r="I96" s="8" t="s">
        <v>23</v>
      </c>
      <c r="J96" s="7">
        <v>43225</v>
      </c>
      <c r="K96" s="8" t="s">
        <v>24</v>
      </c>
      <c r="L96" s="8" t="s">
        <v>58</v>
      </c>
      <c r="M96" s="8" t="s">
        <v>59</v>
      </c>
      <c r="N96" s="8" t="s">
        <v>60</v>
      </c>
      <c r="O96" s="9">
        <v>135.1</v>
      </c>
      <c r="P96" s="8">
        <v>43</v>
      </c>
      <c r="Q96" s="9">
        <v>5809.3</v>
      </c>
      <c r="R96" s="9">
        <v>592.54999999999995</v>
      </c>
    </row>
    <row r="97" spans="1:18" x14ac:dyDescent="0.3">
      <c r="A97" s="1"/>
      <c r="B97" s="10">
        <v>1101</v>
      </c>
      <c r="C97" s="11">
        <v>43226</v>
      </c>
      <c r="D97" s="10">
        <v>6</v>
      </c>
      <c r="E97" s="1" t="s">
        <v>61</v>
      </c>
      <c r="F97" s="1" t="s">
        <v>62</v>
      </c>
      <c r="G97" s="1" t="s">
        <v>63</v>
      </c>
      <c r="H97" s="1" t="s">
        <v>64</v>
      </c>
      <c r="I97" s="1" t="s">
        <v>45</v>
      </c>
      <c r="J97" s="11">
        <v>43228</v>
      </c>
      <c r="K97" s="1" t="s">
        <v>24</v>
      </c>
      <c r="L97" s="1" t="s">
        <v>35</v>
      </c>
      <c r="M97" s="1" t="s">
        <v>65</v>
      </c>
      <c r="N97" s="1" t="s">
        <v>66</v>
      </c>
      <c r="O97" s="12">
        <v>560</v>
      </c>
      <c r="P97" s="1">
        <v>63</v>
      </c>
      <c r="Q97" s="12">
        <v>35280</v>
      </c>
      <c r="R97" s="12">
        <v>3563.28</v>
      </c>
    </row>
    <row r="98" spans="1:18" x14ac:dyDescent="0.3">
      <c r="A98" s="1"/>
      <c r="B98" s="6">
        <v>1102</v>
      </c>
      <c r="C98" s="7">
        <v>43248</v>
      </c>
      <c r="D98" s="6">
        <v>28</v>
      </c>
      <c r="E98" s="8" t="s">
        <v>67</v>
      </c>
      <c r="F98" s="8" t="s">
        <v>68</v>
      </c>
      <c r="G98" s="8" t="s">
        <v>69</v>
      </c>
      <c r="H98" s="8" t="s">
        <v>70</v>
      </c>
      <c r="I98" s="8" t="s">
        <v>71</v>
      </c>
      <c r="J98" s="7">
        <v>43250</v>
      </c>
      <c r="K98" s="8" t="s">
        <v>46</v>
      </c>
      <c r="L98" s="8" t="s">
        <v>25</v>
      </c>
      <c r="M98" s="8" t="s">
        <v>40</v>
      </c>
      <c r="N98" s="8" t="s">
        <v>27</v>
      </c>
      <c r="O98" s="9">
        <v>644</v>
      </c>
      <c r="P98" s="8">
        <v>36</v>
      </c>
      <c r="Q98" s="9">
        <v>23184</v>
      </c>
      <c r="R98" s="9">
        <v>2318.4</v>
      </c>
    </row>
    <row r="99" spans="1:18" x14ac:dyDescent="0.3">
      <c r="A99" s="1"/>
      <c r="B99" s="10">
        <v>1103</v>
      </c>
      <c r="C99" s="11">
        <v>43228</v>
      </c>
      <c r="D99" s="10">
        <v>8</v>
      </c>
      <c r="E99" s="1" t="s">
        <v>41</v>
      </c>
      <c r="F99" s="1" t="s">
        <v>42</v>
      </c>
      <c r="G99" s="1" t="s">
        <v>43</v>
      </c>
      <c r="H99" s="1" t="s">
        <v>44</v>
      </c>
      <c r="I99" s="1" t="s">
        <v>45</v>
      </c>
      <c r="J99" s="11">
        <v>43230</v>
      </c>
      <c r="K99" s="1" t="s">
        <v>46</v>
      </c>
      <c r="L99" s="1" t="s">
        <v>25</v>
      </c>
      <c r="M99" s="1" t="s">
        <v>53</v>
      </c>
      <c r="N99" s="1" t="s">
        <v>54</v>
      </c>
      <c r="O99" s="12">
        <v>178.5</v>
      </c>
      <c r="P99" s="1">
        <v>41</v>
      </c>
      <c r="Q99" s="12">
        <v>7318.5</v>
      </c>
      <c r="R99" s="12">
        <v>761.12</v>
      </c>
    </row>
    <row r="100" spans="1:18" x14ac:dyDescent="0.3">
      <c r="A100" s="1"/>
      <c r="B100" s="6">
        <v>1104</v>
      </c>
      <c r="C100" s="7">
        <v>43230</v>
      </c>
      <c r="D100" s="6">
        <v>10</v>
      </c>
      <c r="E100" s="8" t="s">
        <v>72</v>
      </c>
      <c r="F100" s="8" t="s">
        <v>73</v>
      </c>
      <c r="G100" s="8" t="s">
        <v>74</v>
      </c>
      <c r="H100" s="8" t="s">
        <v>75</v>
      </c>
      <c r="I100" s="8" t="s">
        <v>33</v>
      </c>
      <c r="J100" s="7">
        <v>43232</v>
      </c>
      <c r="K100" s="8" t="s">
        <v>24</v>
      </c>
      <c r="L100" s="8" t="s">
        <v>35</v>
      </c>
      <c r="M100" s="8" t="s">
        <v>76</v>
      </c>
      <c r="N100" s="8" t="s">
        <v>27</v>
      </c>
      <c r="O100" s="9">
        <v>41.86</v>
      </c>
      <c r="P100" s="8">
        <v>35</v>
      </c>
      <c r="Q100" s="9">
        <v>1465.1</v>
      </c>
      <c r="R100" s="9">
        <v>143.58000000000001</v>
      </c>
    </row>
    <row r="101" spans="1:18" x14ac:dyDescent="0.3">
      <c r="A101" s="1"/>
      <c r="B101" s="10">
        <v>1105</v>
      </c>
      <c r="C101" s="11">
        <v>43227</v>
      </c>
      <c r="D101" s="10">
        <v>7</v>
      </c>
      <c r="E101" s="1" t="s">
        <v>77</v>
      </c>
      <c r="F101" s="1" t="s">
        <v>78</v>
      </c>
      <c r="G101" s="1" t="s">
        <v>78</v>
      </c>
      <c r="H101" s="1" t="s">
        <v>44</v>
      </c>
      <c r="I101" s="1" t="s">
        <v>45</v>
      </c>
      <c r="J101" s="10"/>
      <c r="K101" s="1"/>
      <c r="L101" s="1"/>
      <c r="M101" s="1" t="s">
        <v>40</v>
      </c>
      <c r="N101" s="1" t="s">
        <v>27</v>
      </c>
      <c r="O101" s="12">
        <v>644</v>
      </c>
      <c r="P101" s="1">
        <v>31</v>
      </c>
      <c r="Q101" s="12">
        <v>19964</v>
      </c>
      <c r="R101" s="12">
        <v>1916.54</v>
      </c>
    </row>
    <row r="102" spans="1:18" x14ac:dyDescent="0.3">
      <c r="A102" s="1"/>
      <c r="B102" s="6">
        <v>1106</v>
      </c>
      <c r="C102" s="7">
        <v>43230</v>
      </c>
      <c r="D102" s="6">
        <v>10</v>
      </c>
      <c r="E102" s="8" t="s">
        <v>72</v>
      </c>
      <c r="F102" s="8" t="s">
        <v>73</v>
      </c>
      <c r="G102" s="8" t="s">
        <v>74</v>
      </c>
      <c r="H102" s="8" t="s">
        <v>75</v>
      </c>
      <c r="I102" s="8" t="s">
        <v>33</v>
      </c>
      <c r="J102" s="7">
        <v>43232</v>
      </c>
      <c r="K102" s="8" t="s">
        <v>34</v>
      </c>
      <c r="L102" s="8"/>
      <c r="M102" s="8" t="s">
        <v>79</v>
      </c>
      <c r="N102" s="8" t="s">
        <v>80</v>
      </c>
      <c r="O102" s="9">
        <v>350</v>
      </c>
      <c r="P102" s="8">
        <v>52</v>
      </c>
      <c r="Q102" s="9">
        <v>18200</v>
      </c>
      <c r="R102" s="9">
        <v>1729</v>
      </c>
    </row>
    <row r="103" spans="1:18" x14ac:dyDescent="0.3">
      <c r="A103" s="1"/>
      <c r="B103" s="10">
        <v>1107</v>
      </c>
      <c r="C103" s="11">
        <v>43230</v>
      </c>
      <c r="D103" s="10">
        <v>10</v>
      </c>
      <c r="E103" s="1" t="s">
        <v>72</v>
      </c>
      <c r="F103" s="1" t="s">
        <v>73</v>
      </c>
      <c r="G103" s="1" t="s">
        <v>74</v>
      </c>
      <c r="H103" s="1" t="s">
        <v>75</v>
      </c>
      <c r="I103" s="1" t="s">
        <v>33</v>
      </c>
      <c r="J103" s="11">
        <v>43232</v>
      </c>
      <c r="K103" s="1" t="s">
        <v>34</v>
      </c>
      <c r="L103" s="1"/>
      <c r="M103" s="1" t="s">
        <v>81</v>
      </c>
      <c r="N103" s="1" t="s">
        <v>82</v>
      </c>
      <c r="O103" s="12">
        <v>308</v>
      </c>
      <c r="P103" s="1">
        <v>30</v>
      </c>
      <c r="Q103" s="12">
        <v>9240</v>
      </c>
      <c r="R103" s="12">
        <v>942.48</v>
      </c>
    </row>
    <row r="104" spans="1:18" x14ac:dyDescent="0.3">
      <c r="A104" s="1"/>
      <c r="B104" s="6">
        <v>1108</v>
      </c>
      <c r="C104" s="7">
        <v>43230</v>
      </c>
      <c r="D104" s="6">
        <v>10</v>
      </c>
      <c r="E104" s="8" t="s">
        <v>72</v>
      </c>
      <c r="F104" s="8" t="s">
        <v>73</v>
      </c>
      <c r="G104" s="8" t="s">
        <v>74</v>
      </c>
      <c r="H104" s="8" t="s">
        <v>75</v>
      </c>
      <c r="I104" s="8" t="s">
        <v>33</v>
      </c>
      <c r="J104" s="7">
        <v>43232</v>
      </c>
      <c r="K104" s="8" t="s">
        <v>34</v>
      </c>
      <c r="L104" s="8"/>
      <c r="M104" s="8" t="s">
        <v>47</v>
      </c>
      <c r="N104" s="8" t="s">
        <v>48</v>
      </c>
      <c r="O104" s="9">
        <v>128.80000000000001</v>
      </c>
      <c r="P104" s="8">
        <v>41</v>
      </c>
      <c r="Q104" s="9">
        <v>5280.8</v>
      </c>
      <c r="R104" s="9">
        <v>538.64</v>
      </c>
    </row>
    <row r="105" spans="1:18" x14ac:dyDescent="0.3">
      <c r="A105" s="1"/>
      <c r="B105" s="10">
        <v>1109</v>
      </c>
      <c r="C105" s="11">
        <v>43231</v>
      </c>
      <c r="D105" s="10">
        <v>11</v>
      </c>
      <c r="E105" s="1" t="s">
        <v>83</v>
      </c>
      <c r="F105" s="1" t="s">
        <v>84</v>
      </c>
      <c r="G105" s="1" t="s">
        <v>84</v>
      </c>
      <c r="H105" s="1" t="s">
        <v>70</v>
      </c>
      <c r="I105" s="1" t="s">
        <v>71</v>
      </c>
      <c r="J105" s="10"/>
      <c r="K105" s="1" t="s">
        <v>46</v>
      </c>
      <c r="L105" s="1"/>
      <c r="M105" s="1" t="s">
        <v>28</v>
      </c>
      <c r="N105" s="1" t="s">
        <v>29</v>
      </c>
      <c r="O105" s="12">
        <v>49</v>
      </c>
      <c r="P105" s="1">
        <v>44</v>
      </c>
      <c r="Q105" s="12">
        <v>2156</v>
      </c>
      <c r="R105" s="12">
        <v>213.44</v>
      </c>
    </row>
    <row r="106" spans="1:18" x14ac:dyDescent="0.3">
      <c r="A106" s="1"/>
      <c r="B106" s="6">
        <v>1110</v>
      </c>
      <c r="C106" s="7">
        <v>43231</v>
      </c>
      <c r="D106" s="6">
        <v>11</v>
      </c>
      <c r="E106" s="8" t="s">
        <v>83</v>
      </c>
      <c r="F106" s="8" t="s">
        <v>84</v>
      </c>
      <c r="G106" s="8" t="s">
        <v>84</v>
      </c>
      <c r="H106" s="8" t="s">
        <v>70</v>
      </c>
      <c r="I106" s="8" t="s">
        <v>71</v>
      </c>
      <c r="J106" s="6"/>
      <c r="K106" s="8" t="s">
        <v>46</v>
      </c>
      <c r="L106" s="8"/>
      <c r="M106" s="8" t="s">
        <v>76</v>
      </c>
      <c r="N106" s="8" t="s">
        <v>27</v>
      </c>
      <c r="O106" s="9">
        <v>41.86</v>
      </c>
      <c r="P106" s="8">
        <v>77</v>
      </c>
      <c r="Q106" s="9">
        <v>3223.22</v>
      </c>
      <c r="R106" s="9">
        <v>322.32</v>
      </c>
    </row>
    <row r="107" spans="1:18" x14ac:dyDescent="0.3">
      <c r="A107" s="1"/>
      <c r="B107" s="10">
        <v>1111</v>
      </c>
      <c r="C107" s="11">
        <v>43221</v>
      </c>
      <c r="D107" s="10">
        <v>1</v>
      </c>
      <c r="E107" s="1" t="s">
        <v>85</v>
      </c>
      <c r="F107" s="1" t="s">
        <v>86</v>
      </c>
      <c r="G107" s="1" t="s">
        <v>87</v>
      </c>
      <c r="H107" s="1" t="s">
        <v>44</v>
      </c>
      <c r="I107" s="1" t="s">
        <v>45</v>
      </c>
      <c r="J107" s="10"/>
      <c r="K107" s="1"/>
      <c r="L107" s="1"/>
      <c r="M107" s="1" t="s">
        <v>39</v>
      </c>
      <c r="N107" s="1" t="s">
        <v>27</v>
      </c>
      <c r="O107" s="12">
        <v>252</v>
      </c>
      <c r="P107" s="1">
        <v>29</v>
      </c>
      <c r="Q107" s="12">
        <v>7308</v>
      </c>
      <c r="R107" s="12">
        <v>738.11</v>
      </c>
    </row>
    <row r="108" spans="1:18" x14ac:dyDescent="0.3">
      <c r="A108" s="1"/>
      <c r="B108" s="6">
        <v>1112</v>
      </c>
      <c r="C108" s="7">
        <v>43221</v>
      </c>
      <c r="D108" s="6">
        <v>1</v>
      </c>
      <c r="E108" s="8" t="s">
        <v>85</v>
      </c>
      <c r="F108" s="8" t="s">
        <v>86</v>
      </c>
      <c r="G108" s="8" t="s">
        <v>87</v>
      </c>
      <c r="H108" s="8" t="s">
        <v>44</v>
      </c>
      <c r="I108" s="8" t="s">
        <v>45</v>
      </c>
      <c r="J108" s="6"/>
      <c r="K108" s="8"/>
      <c r="L108" s="8"/>
      <c r="M108" s="8" t="s">
        <v>40</v>
      </c>
      <c r="N108" s="8" t="s">
        <v>27</v>
      </c>
      <c r="O108" s="9">
        <v>644</v>
      </c>
      <c r="P108" s="8">
        <v>77</v>
      </c>
      <c r="Q108" s="9">
        <v>49588</v>
      </c>
      <c r="R108" s="9">
        <v>5157.1499999999996</v>
      </c>
    </row>
    <row r="109" spans="1:18" x14ac:dyDescent="0.3">
      <c r="A109" s="1"/>
      <c r="B109" s="10">
        <v>1113</v>
      </c>
      <c r="C109" s="11">
        <v>43221</v>
      </c>
      <c r="D109" s="10">
        <v>1</v>
      </c>
      <c r="E109" s="1" t="s">
        <v>85</v>
      </c>
      <c r="F109" s="1" t="s">
        <v>86</v>
      </c>
      <c r="G109" s="1" t="s">
        <v>87</v>
      </c>
      <c r="H109" s="1" t="s">
        <v>44</v>
      </c>
      <c r="I109" s="1" t="s">
        <v>45</v>
      </c>
      <c r="J109" s="10"/>
      <c r="K109" s="1"/>
      <c r="L109" s="1"/>
      <c r="M109" s="1" t="s">
        <v>76</v>
      </c>
      <c r="N109" s="1" t="s">
        <v>27</v>
      </c>
      <c r="O109" s="12">
        <v>41.86</v>
      </c>
      <c r="P109" s="1">
        <v>73</v>
      </c>
      <c r="Q109" s="12">
        <v>3055.78</v>
      </c>
      <c r="R109" s="12">
        <v>305.58</v>
      </c>
    </row>
    <row r="110" spans="1:18" x14ac:dyDescent="0.3">
      <c r="A110" s="1"/>
      <c r="B110" s="6">
        <v>1114</v>
      </c>
      <c r="C110" s="7">
        <v>43248</v>
      </c>
      <c r="D110" s="6">
        <v>28</v>
      </c>
      <c r="E110" s="8" t="s">
        <v>67</v>
      </c>
      <c r="F110" s="8" t="s">
        <v>68</v>
      </c>
      <c r="G110" s="8" t="s">
        <v>69</v>
      </c>
      <c r="H110" s="8" t="s">
        <v>70</v>
      </c>
      <c r="I110" s="8" t="s">
        <v>71</v>
      </c>
      <c r="J110" s="7">
        <v>43250</v>
      </c>
      <c r="K110" s="8" t="s">
        <v>46</v>
      </c>
      <c r="L110" s="8" t="s">
        <v>35</v>
      </c>
      <c r="M110" s="8" t="s">
        <v>59</v>
      </c>
      <c r="N110" s="8" t="s">
        <v>60</v>
      </c>
      <c r="O110" s="9">
        <v>135.1</v>
      </c>
      <c r="P110" s="8">
        <v>74</v>
      </c>
      <c r="Q110" s="9">
        <v>9997.4</v>
      </c>
      <c r="R110" s="9">
        <v>949.75</v>
      </c>
    </row>
    <row r="111" spans="1:18" x14ac:dyDescent="0.3">
      <c r="A111" s="1"/>
      <c r="B111" s="10">
        <v>1115</v>
      </c>
      <c r="C111" s="11">
        <v>43248</v>
      </c>
      <c r="D111" s="10">
        <v>28</v>
      </c>
      <c r="E111" s="1" t="s">
        <v>67</v>
      </c>
      <c r="F111" s="1" t="s">
        <v>68</v>
      </c>
      <c r="G111" s="1" t="s">
        <v>69</v>
      </c>
      <c r="H111" s="1" t="s">
        <v>70</v>
      </c>
      <c r="I111" s="1" t="s">
        <v>71</v>
      </c>
      <c r="J111" s="11">
        <v>43250</v>
      </c>
      <c r="K111" s="1" t="s">
        <v>46</v>
      </c>
      <c r="L111" s="1" t="s">
        <v>35</v>
      </c>
      <c r="M111" s="1" t="s">
        <v>88</v>
      </c>
      <c r="N111" s="1" t="s">
        <v>89</v>
      </c>
      <c r="O111" s="12">
        <v>257.60000000000002</v>
      </c>
      <c r="P111" s="1">
        <v>25</v>
      </c>
      <c r="Q111" s="12">
        <v>6440</v>
      </c>
      <c r="R111" s="12">
        <v>650.44000000000005</v>
      </c>
    </row>
    <row r="112" spans="1:18" x14ac:dyDescent="0.3">
      <c r="A112" s="1"/>
      <c r="B112" s="6">
        <v>1116</v>
      </c>
      <c r="C112" s="7">
        <v>43229</v>
      </c>
      <c r="D112" s="6">
        <v>9</v>
      </c>
      <c r="E112" s="8" t="s">
        <v>90</v>
      </c>
      <c r="F112" s="8" t="s">
        <v>91</v>
      </c>
      <c r="G112" s="8" t="s">
        <v>51</v>
      </c>
      <c r="H112" s="8" t="s">
        <v>92</v>
      </c>
      <c r="I112" s="8" t="s">
        <v>23</v>
      </c>
      <c r="J112" s="7">
        <v>43231</v>
      </c>
      <c r="K112" s="8" t="s">
        <v>34</v>
      </c>
      <c r="L112" s="8" t="s">
        <v>25</v>
      </c>
      <c r="M112" s="8" t="s">
        <v>93</v>
      </c>
      <c r="N112" s="8" t="s">
        <v>94</v>
      </c>
      <c r="O112" s="9">
        <v>273</v>
      </c>
      <c r="P112" s="8">
        <v>82</v>
      </c>
      <c r="Q112" s="9">
        <v>22386</v>
      </c>
      <c r="R112" s="9">
        <v>2149.06</v>
      </c>
    </row>
    <row r="113" spans="1:18" x14ac:dyDescent="0.3">
      <c r="A113" s="1"/>
      <c r="B113" s="10">
        <v>1117</v>
      </c>
      <c r="C113" s="11">
        <v>43229</v>
      </c>
      <c r="D113" s="10">
        <v>9</v>
      </c>
      <c r="E113" s="1" t="s">
        <v>90</v>
      </c>
      <c r="F113" s="1" t="s">
        <v>91</v>
      </c>
      <c r="G113" s="1" t="s">
        <v>51</v>
      </c>
      <c r="H113" s="1" t="s">
        <v>92</v>
      </c>
      <c r="I113" s="1" t="s">
        <v>23</v>
      </c>
      <c r="J113" s="11">
        <v>43231</v>
      </c>
      <c r="K113" s="1" t="s">
        <v>34</v>
      </c>
      <c r="L113" s="1" t="s">
        <v>25</v>
      </c>
      <c r="M113" s="1" t="s">
        <v>95</v>
      </c>
      <c r="N113" s="1" t="s">
        <v>96</v>
      </c>
      <c r="O113" s="12">
        <v>487.2</v>
      </c>
      <c r="P113" s="1">
        <v>37</v>
      </c>
      <c r="Q113" s="12">
        <v>18026.400000000001</v>
      </c>
      <c r="R113" s="12">
        <v>1856.72</v>
      </c>
    </row>
    <row r="114" spans="1:18" x14ac:dyDescent="0.3">
      <c r="A114" s="1"/>
      <c r="B114" s="6">
        <v>1118</v>
      </c>
      <c r="C114" s="7">
        <v>43226</v>
      </c>
      <c r="D114" s="6">
        <v>6</v>
      </c>
      <c r="E114" s="8" t="s">
        <v>61</v>
      </c>
      <c r="F114" s="8" t="s">
        <v>62</v>
      </c>
      <c r="G114" s="8" t="s">
        <v>63</v>
      </c>
      <c r="H114" s="8" t="s">
        <v>64</v>
      </c>
      <c r="I114" s="8" t="s">
        <v>45</v>
      </c>
      <c r="J114" s="7">
        <v>43228</v>
      </c>
      <c r="K114" s="8" t="s">
        <v>24</v>
      </c>
      <c r="L114" s="8" t="s">
        <v>35</v>
      </c>
      <c r="M114" s="8" t="s">
        <v>26</v>
      </c>
      <c r="N114" s="8" t="s">
        <v>27</v>
      </c>
      <c r="O114" s="9">
        <v>196</v>
      </c>
      <c r="P114" s="8">
        <v>84</v>
      </c>
      <c r="Q114" s="9">
        <v>16464</v>
      </c>
      <c r="R114" s="9">
        <v>1580.54</v>
      </c>
    </row>
    <row r="115" spans="1:18" x14ac:dyDescent="0.3">
      <c r="A115" s="1"/>
      <c r="B115" s="10">
        <v>1119</v>
      </c>
      <c r="C115" s="11">
        <v>43228</v>
      </c>
      <c r="D115" s="10">
        <v>8</v>
      </c>
      <c r="E115" s="1" t="s">
        <v>41</v>
      </c>
      <c r="F115" s="1" t="s">
        <v>42</v>
      </c>
      <c r="G115" s="1" t="s">
        <v>43</v>
      </c>
      <c r="H115" s="1" t="s">
        <v>44</v>
      </c>
      <c r="I115" s="1" t="s">
        <v>45</v>
      </c>
      <c r="J115" s="11">
        <v>43230</v>
      </c>
      <c r="K115" s="1" t="s">
        <v>24</v>
      </c>
      <c r="L115" s="1" t="s">
        <v>25</v>
      </c>
      <c r="M115" s="1" t="s">
        <v>65</v>
      </c>
      <c r="N115" s="1" t="s">
        <v>66</v>
      </c>
      <c r="O115" s="12">
        <v>560</v>
      </c>
      <c r="P115" s="1">
        <v>73</v>
      </c>
      <c r="Q115" s="12">
        <v>40880</v>
      </c>
      <c r="R115" s="12">
        <v>3965.36</v>
      </c>
    </row>
    <row r="116" spans="1:18" x14ac:dyDescent="0.3">
      <c r="A116" s="1"/>
      <c r="B116" s="6">
        <v>1120</v>
      </c>
      <c r="C116" s="7">
        <v>43228</v>
      </c>
      <c r="D116" s="6">
        <v>8</v>
      </c>
      <c r="E116" s="8" t="s">
        <v>41</v>
      </c>
      <c r="F116" s="8" t="s">
        <v>42</v>
      </c>
      <c r="G116" s="8" t="s">
        <v>43</v>
      </c>
      <c r="H116" s="8" t="s">
        <v>44</v>
      </c>
      <c r="I116" s="8" t="s">
        <v>45</v>
      </c>
      <c r="J116" s="7">
        <v>43230</v>
      </c>
      <c r="K116" s="8" t="s">
        <v>24</v>
      </c>
      <c r="L116" s="8" t="s">
        <v>25</v>
      </c>
      <c r="M116" s="8" t="s">
        <v>47</v>
      </c>
      <c r="N116" s="8" t="s">
        <v>48</v>
      </c>
      <c r="O116" s="9">
        <v>128.80000000000001</v>
      </c>
      <c r="P116" s="8">
        <v>51</v>
      </c>
      <c r="Q116" s="9">
        <v>6568.8</v>
      </c>
      <c r="R116" s="9">
        <v>624.04</v>
      </c>
    </row>
    <row r="117" spans="1:18" x14ac:dyDescent="0.3">
      <c r="A117" s="1"/>
      <c r="B117" s="10">
        <v>1121</v>
      </c>
      <c r="C117" s="11">
        <v>43245</v>
      </c>
      <c r="D117" s="10">
        <v>25</v>
      </c>
      <c r="E117" s="1" t="s">
        <v>99</v>
      </c>
      <c r="F117" s="1" t="s">
        <v>73</v>
      </c>
      <c r="G117" s="1" t="s">
        <v>74</v>
      </c>
      <c r="H117" s="1" t="s">
        <v>75</v>
      </c>
      <c r="I117" s="1" t="s">
        <v>33</v>
      </c>
      <c r="J117" s="11">
        <v>43247</v>
      </c>
      <c r="K117" s="1" t="s">
        <v>34</v>
      </c>
      <c r="L117" s="1" t="s">
        <v>58</v>
      </c>
      <c r="M117" s="1" t="s">
        <v>104</v>
      </c>
      <c r="N117" s="1" t="s">
        <v>48</v>
      </c>
      <c r="O117" s="12">
        <v>140</v>
      </c>
      <c r="P117" s="1">
        <v>66</v>
      </c>
      <c r="Q117" s="12">
        <v>9240</v>
      </c>
      <c r="R117" s="12">
        <v>960.96</v>
      </c>
    </row>
    <row r="118" spans="1:18" x14ac:dyDescent="0.3">
      <c r="A118" s="1"/>
      <c r="B118" s="6">
        <v>1122</v>
      </c>
      <c r="C118" s="7">
        <v>43246</v>
      </c>
      <c r="D118" s="6">
        <v>26</v>
      </c>
      <c r="E118" s="8" t="s">
        <v>100</v>
      </c>
      <c r="F118" s="8" t="s">
        <v>84</v>
      </c>
      <c r="G118" s="8" t="s">
        <v>84</v>
      </c>
      <c r="H118" s="8" t="s">
        <v>70</v>
      </c>
      <c r="I118" s="8" t="s">
        <v>71</v>
      </c>
      <c r="J118" s="7">
        <v>43248</v>
      </c>
      <c r="K118" s="8" t="s">
        <v>46</v>
      </c>
      <c r="L118" s="8" t="s">
        <v>35</v>
      </c>
      <c r="M118" s="8" t="s">
        <v>105</v>
      </c>
      <c r="N118" s="8" t="s">
        <v>106</v>
      </c>
      <c r="O118" s="9">
        <v>298.89999999999998</v>
      </c>
      <c r="P118" s="8">
        <v>36</v>
      </c>
      <c r="Q118" s="9">
        <v>10760.4</v>
      </c>
      <c r="R118" s="9">
        <v>1043.76</v>
      </c>
    </row>
    <row r="119" spans="1:18" x14ac:dyDescent="0.3">
      <c r="A119" s="1"/>
      <c r="B119" s="10">
        <v>1123</v>
      </c>
      <c r="C119" s="11">
        <v>43246</v>
      </c>
      <c r="D119" s="10">
        <v>26</v>
      </c>
      <c r="E119" s="1" t="s">
        <v>100</v>
      </c>
      <c r="F119" s="1" t="s">
        <v>84</v>
      </c>
      <c r="G119" s="1" t="s">
        <v>84</v>
      </c>
      <c r="H119" s="1" t="s">
        <v>70</v>
      </c>
      <c r="I119" s="1" t="s">
        <v>71</v>
      </c>
      <c r="J119" s="11">
        <v>43248</v>
      </c>
      <c r="K119" s="1" t="s">
        <v>46</v>
      </c>
      <c r="L119" s="1" t="s">
        <v>35</v>
      </c>
      <c r="M119" s="1" t="s">
        <v>59</v>
      </c>
      <c r="N119" s="1" t="s">
        <v>60</v>
      </c>
      <c r="O119" s="12">
        <v>135.1</v>
      </c>
      <c r="P119" s="1">
        <v>87</v>
      </c>
      <c r="Q119" s="12">
        <v>11753.7</v>
      </c>
      <c r="R119" s="12">
        <v>1222.3800000000001</v>
      </c>
    </row>
    <row r="120" spans="1:18" x14ac:dyDescent="0.3">
      <c r="A120" s="1"/>
      <c r="B120" s="6">
        <v>1124</v>
      </c>
      <c r="C120" s="7">
        <v>43246</v>
      </c>
      <c r="D120" s="6">
        <v>26</v>
      </c>
      <c r="E120" s="8" t="s">
        <v>100</v>
      </c>
      <c r="F120" s="8" t="s">
        <v>84</v>
      </c>
      <c r="G120" s="8" t="s">
        <v>84</v>
      </c>
      <c r="H120" s="8" t="s">
        <v>70</v>
      </c>
      <c r="I120" s="8" t="s">
        <v>71</v>
      </c>
      <c r="J120" s="7">
        <v>43248</v>
      </c>
      <c r="K120" s="8" t="s">
        <v>46</v>
      </c>
      <c r="L120" s="8" t="s">
        <v>35</v>
      </c>
      <c r="M120" s="8" t="s">
        <v>88</v>
      </c>
      <c r="N120" s="8" t="s">
        <v>89</v>
      </c>
      <c r="O120" s="9">
        <v>257.60000000000002</v>
      </c>
      <c r="P120" s="8">
        <v>64</v>
      </c>
      <c r="Q120" s="9">
        <v>16486.400000000001</v>
      </c>
      <c r="R120" s="9">
        <v>1615.67</v>
      </c>
    </row>
    <row r="121" spans="1:18" x14ac:dyDescent="0.3">
      <c r="A121" s="1"/>
      <c r="B121" s="10">
        <v>1125</v>
      </c>
      <c r="C121" s="11">
        <v>43249</v>
      </c>
      <c r="D121" s="10">
        <v>29</v>
      </c>
      <c r="E121" s="1" t="s">
        <v>49</v>
      </c>
      <c r="F121" s="1" t="s">
        <v>50</v>
      </c>
      <c r="G121" s="1" t="s">
        <v>51</v>
      </c>
      <c r="H121" s="1" t="s">
        <v>52</v>
      </c>
      <c r="I121" s="1" t="s">
        <v>23</v>
      </c>
      <c r="J121" s="11">
        <v>43251</v>
      </c>
      <c r="K121" s="1" t="s">
        <v>24</v>
      </c>
      <c r="L121" s="1" t="s">
        <v>25</v>
      </c>
      <c r="M121" s="1" t="s">
        <v>26</v>
      </c>
      <c r="N121" s="1" t="s">
        <v>27</v>
      </c>
      <c r="O121" s="12">
        <v>196</v>
      </c>
      <c r="P121" s="1">
        <v>21</v>
      </c>
      <c r="Q121" s="12">
        <v>4116</v>
      </c>
      <c r="R121" s="12">
        <v>432.18</v>
      </c>
    </row>
    <row r="122" spans="1:18" x14ac:dyDescent="0.3">
      <c r="A122" s="1"/>
      <c r="B122" s="6">
        <v>1126</v>
      </c>
      <c r="C122" s="7">
        <v>43226</v>
      </c>
      <c r="D122" s="6">
        <v>6</v>
      </c>
      <c r="E122" s="8" t="s">
        <v>61</v>
      </c>
      <c r="F122" s="8" t="s">
        <v>62</v>
      </c>
      <c r="G122" s="8" t="s">
        <v>63</v>
      </c>
      <c r="H122" s="8" t="s">
        <v>64</v>
      </c>
      <c r="I122" s="8" t="s">
        <v>45</v>
      </c>
      <c r="J122" s="7">
        <v>43228</v>
      </c>
      <c r="K122" s="8" t="s">
        <v>46</v>
      </c>
      <c r="L122" s="8" t="s">
        <v>25</v>
      </c>
      <c r="M122" s="8" t="s">
        <v>53</v>
      </c>
      <c r="N122" s="8" t="s">
        <v>54</v>
      </c>
      <c r="O122" s="9">
        <v>178.5</v>
      </c>
      <c r="P122" s="8">
        <v>19</v>
      </c>
      <c r="Q122" s="9">
        <v>3391.5</v>
      </c>
      <c r="R122" s="9">
        <v>342.54</v>
      </c>
    </row>
    <row r="123" spans="1:18" x14ac:dyDescent="0.3">
      <c r="A123" s="1"/>
      <c r="B123" s="10">
        <v>1128</v>
      </c>
      <c r="C123" s="11">
        <v>43224</v>
      </c>
      <c r="D123" s="10">
        <v>4</v>
      </c>
      <c r="E123" s="1" t="s">
        <v>30</v>
      </c>
      <c r="F123" s="1" t="s">
        <v>31</v>
      </c>
      <c r="G123" s="1" t="s">
        <v>31</v>
      </c>
      <c r="H123" s="1" t="s">
        <v>32</v>
      </c>
      <c r="I123" s="1" t="s">
        <v>33</v>
      </c>
      <c r="J123" s="11">
        <v>43226</v>
      </c>
      <c r="K123" s="1" t="s">
        <v>34</v>
      </c>
      <c r="L123" s="1" t="s">
        <v>35</v>
      </c>
      <c r="M123" s="1" t="s">
        <v>107</v>
      </c>
      <c r="N123" s="1" t="s">
        <v>80</v>
      </c>
      <c r="O123" s="12">
        <v>1134</v>
      </c>
      <c r="P123" s="1">
        <v>23</v>
      </c>
      <c r="Q123" s="12">
        <v>26082</v>
      </c>
      <c r="R123" s="12">
        <v>2738.61</v>
      </c>
    </row>
    <row r="124" spans="1:18" x14ac:dyDescent="0.3">
      <c r="A124" s="1"/>
      <c r="B124" s="6">
        <v>1129</v>
      </c>
      <c r="C124" s="7">
        <v>43224</v>
      </c>
      <c r="D124" s="6">
        <v>4</v>
      </c>
      <c r="E124" s="8" t="s">
        <v>30</v>
      </c>
      <c r="F124" s="8" t="s">
        <v>31</v>
      </c>
      <c r="G124" s="8" t="s">
        <v>31</v>
      </c>
      <c r="H124" s="8" t="s">
        <v>32</v>
      </c>
      <c r="I124" s="8" t="s">
        <v>33</v>
      </c>
      <c r="J124" s="7">
        <v>43226</v>
      </c>
      <c r="K124" s="8" t="s">
        <v>34</v>
      </c>
      <c r="L124" s="8" t="s">
        <v>35</v>
      </c>
      <c r="M124" s="8" t="s">
        <v>108</v>
      </c>
      <c r="N124" s="8" t="s">
        <v>109</v>
      </c>
      <c r="O124" s="9">
        <v>98</v>
      </c>
      <c r="P124" s="8">
        <v>72</v>
      </c>
      <c r="Q124" s="9">
        <v>7056</v>
      </c>
      <c r="R124" s="9">
        <v>726.77</v>
      </c>
    </row>
    <row r="125" spans="1:18" x14ac:dyDescent="0.3">
      <c r="A125" s="1"/>
      <c r="B125" s="10">
        <v>1131</v>
      </c>
      <c r="C125" s="11">
        <v>43228</v>
      </c>
      <c r="D125" s="10">
        <v>8</v>
      </c>
      <c r="E125" s="1" t="s">
        <v>41</v>
      </c>
      <c r="F125" s="1" t="s">
        <v>42</v>
      </c>
      <c r="G125" s="1" t="s">
        <v>43</v>
      </c>
      <c r="H125" s="1" t="s">
        <v>44</v>
      </c>
      <c r="I125" s="1" t="s">
        <v>45</v>
      </c>
      <c r="J125" s="11">
        <v>43230</v>
      </c>
      <c r="K125" s="1" t="s">
        <v>46</v>
      </c>
      <c r="L125" s="1" t="s">
        <v>35</v>
      </c>
      <c r="M125" s="1" t="s">
        <v>95</v>
      </c>
      <c r="N125" s="1" t="s">
        <v>96</v>
      </c>
      <c r="O125" s="12">
        <v>487.2</v>
      </c>
      <c r="P125" s="1">
        <v>22</v>
      </c>
      <c r="Q125" s="12">
        <v>10718.4</v>
      </c>
      <c r="R125" s="12">
        <v>1050.4000000000001</v>
      </c>
    </row>
    <row r="126" spans="1:18" x14ac:dyDescent="0.3">
      <c r="A126" s="1"/>
      <c r="B126" s="6">
        <v>1134</v>
      </c>
      <c r="C126" s="7">
        <v>43223</v>
      </c>
      <c r="D126" s="6">
        <v>3</v>
      </c>
      <c r="E126" s="8" t="s">
        <v>55</v>
      </c>
      <c r="F126" s="8" t="s">
        <v>56</v>
      </c>
      <c r="G126" s="8" t="s">
        <v>57</v>
      </c>
      <c r="H126" s="8" t="s">
        <v>22</v>
      </c>
      <c r="I126" s="8" t="s">
        <v>23</v>
      </c>
      <c r="J126" s="7">
        <v>43225</v>
      </c>
      <c r="K126" s="8" t="s">
        <v>24</v>
      </c>
      <c r="L126" s="8" t="s">
        <v>58</v>
      </c>
      <c r="M126" s="8" t="s">
        <v>97</v>
      </c>
      <c r="N126" s="8" t="s">
        <v>82</v>
      </c>
      <c r="O126" s="9">
        <v>140</v>
      </c>
      <c r="P126" s="8">
        <v>82</v>
      </c>
      <c r="Q126" s="9">
        <v>11480</v>
      </c>
      <c r="R126" s="9">
        <v>1193.92</v>
      </c>
    </row>
    <row r="127" spans="1:18" x14ac:dyDescent="0.3">
      <c r="A127" s="1"/>
      <c r="B127" s="10">
        <v>1135</v>
      </c>
      <c r="C127" s="11">
        <v>43223</v>
      </c>
      <c r="D127" s="10">
        <v>3</v>
      </c>
      <c r="E127" s="1" t="s">
        <v>55</v>
      </c>
      <c r="F127" s="1" t="s">
        <v>56</v>
      </c>
      <c r="G127" s="1" t="s">
        <v>57</v>
      </c>
      <c r="H127" s="1" t="s">
        <v>22</v>
      </c>
      <c r="I127" s="1" t="s">
        <v>23</v>
      </c>
      <c r="J127" s="11">
        <v>43225</v>
      </c>
      <c r="K127" s="1" t="s">
        <v>24</v>
      </c>
      <c r="L127" s="1" t="s">
        <v>58</v>
      </c>
      <c r="M127" s="1" t="s">
        <v>65</v>
      </c>
      <c r="N127" s="1" t="s">
        <v>66</v>
      </c>
      <c r="O127" s="12">
        <v>560</v>
      </c>
      <c r="P127" s="1">
        <v>98</v>
      </c>
      <c r="Q127" s="12">
        <v>54880</v>
      </c>
      <c r="R127" s="12">
        <v>5762.4</v>
      </c>
    </row>
    <row r="128" spans="1:18" x14ac:dyDescent="0.3">
      <c r="A128" s="1"/>
      <c r="B128" s="6">
        <v>1138</v>
      </c>
      <c r="C128" s="7">
        <v>43258</v>
      </c>
      <c r="D128" s="6">
        <v>7</v>
      </c>
      <c r="E128" s="8" t="s">
        <v>77</v>
      </c>
      <c r="F128" s="8" t="s">
        <v>78</v>
      </c>
      <c r="G128" s="8" t="s">
        <v>78</v>
      </c>
      <c r="H128" s="8" t="s">
        <v>44</v>
      </c>
      <c r="I128" s="8" t="s">
        <v>45</v>
      </c>
      <c r="J128" s="6"/>
      <c r="K128" s="8"/>
      <c r="L128" s="8"/>
      <c r="M128" s="8" t="s">
        <v>40</v>
      </c>
      <c r="N128" s="8" t="s">
        <v>27</v>
      </c>
      <c r="O128" s="9">
        <v>644</v>
      </c>
      <c r="P128" s="8">
        <v>71</v>
      </c>
      <c r="Q128" s="9">
        <v>45724</v>
      </c>
      <c r="R128" s="9">
        <v>4343.78</v>
      </c>
    </row>
    <row r="129" spans="1:18" x14ac:dyDescent="0.3">
      <c r="A129" s="1"/>
      <c r="B129" s="10">
        <v>1139</v>
      </c>
      <c r="C129" s="11">
        <v>43261</v>
      </c>
      <c r="D129" s="10">
        <v>10</v>
      </c>
      <c r="E129" s="1" t="s">
        <v>72</v>
      </c>
      <c r="F129" s="1" t="s">
        <v>73</v>
      </c>
      <c r="G129" s="1" t="s">
        <v>74</v>
      </c>
      <c r="H129" s="1" t="s">
        <v>75</v>
      </c>
      <c r="I129" s="1" t="s">
        <v>33</v>
      </c>
      <c r="J129" s="11">
        <v>43263</v>
      </c>
      <c r="K129" s="1" t="s">
        <v>34</v>
      </c>
      <c r="L129" s="1"/>
      <c r="M129" s="1" t="s">
        <v>79</v>
      </c>
      <c r="N129" s="1" t="s">
        <v>80</v>
      </c>
      <c r="O129" s="12">
        <v>350</v>
      </c>
      <c r="P129" s="1">
        <v>40</v>
      </c>
      <c r="Q129" s="12">
        <v>14000</v>
      </c>
      <c r="R129" s="12">
        <v>1470</v>
      </c>
    </row>
    <row r="130" spans="1:18" x14ac:dyDescent="0.3">
      <c r="A130" s="1"/>
      <c r="B130" s="6">
        <v>1140</v>
      </c>
      <c r="C130" s="7">
        <v>43261</v>
      </c>
      <c r="D130" s="6">
        <v>10</v>
      </c>
      <c r="E130" s="8" t="s">
        <v>72</v>
      </c>
      <c r="F130" s="8" t="s">
        <v>73</v>
      </c>
      <c r="G130" s="8" t="s">
        <v>74</v>
      </c>
      <c r="H130" s="8" t="s">
        <v>75</v>
      </c>
      <c r="I130" s="8" t="s">
        <v>33</v>
      </c>
      <c r="J130" s="7">
        <v>43263</v>
      </c>
      <c r="K130" s="8" t="s">
        <v>34</v>
      </c>
      <c r="L130" s="8"/>
      <c r="M130" s="8" t="s">
        <v>81</v>
      </c>
      <c r="N130" s="8" t="s">
        <v>82</v>
      </c>
      <c r="O130" s="9">
        <v>308</v>
      </c>
      <c r="P130" s="8">
        <v>80</v>
      </c>
      <c r="Q130" s="9">
        <v>24640</v>
      </c>
      <c r="R130" s="9">
        <v>2414.7199999999998</v>
      </c>
    </row>
    <row r="131" spans="1:18" x14ac:dyDescent="0.3">
      <c r="A131" s="1"/>
      <c r="B131" s="10">
        <v>1141</v>
      </c>
      <c r="C131" s="11">
        <v>43261</v>
      </c>
      <c r="D131" s="10">
        <v>10</v>
      </c>
      <c r="E131" s="1" t="s">
        <v>72</v>
      </c>
      <c r="F131" s="1" t="s">
        <v>73</v>
      </c>
      <c r="G131" s="1" t="s">
        <v>74</v>
      </c>
      <c r="H131" s="1" t="s">
        <v>75</v>
      </c>
      <c r="I131" s="1" t="s">
        <v>33</v>
      </c>
      <c r="J131" s="11">
        <v>43263</v>
      </c>
      <c r="K131" s="1" t="s">
        <v>34</v>
      </c>
      <c r="L131" s="1"/>
      <c r="M131" s="1" t="s">
        <v>47</v>
      </c>
      <c r="N131" s="1" t="s">
        <v>48</v>
      </c>
      <c r="O131" s="12">
        <v>128.80000000000001</v>
      </c>
      <c r="P131" s="1">
        <v>38</v>
      </c>
      <c r="Q131" s="12">
        <v>4894.3999999999996</v>
      </c>
      <c r="R131" s="12">
        <v>464.97</v>
      </c>
    </row>
    <row r="132" spans="1:18" x14ac:dyDescent="0.3">
      <c r="A132" s="1"/>
      <c r="B132" s="6">
        <v>1142</v>
      </c>
      <c r="C132" s="7">
        <v>43262</v>
      </c>
      <c r="D132" s="6">
        <v>11</v>
      </c>
      <c r="E132" s="8" t="s">
        <v>83</v>
      </c>
      <c r="F132" s="8" t="s">
        <v>84</v>
      </c>
      <c r="G132" s="8" t="s">
        <v>84</v>
      </c>
      <c r="H132" s="8" t="s">
        <v>70</v>
      </c>
      <c r="I132" s="8" t="s">
        <v>71</v>
      </c>
      <c r="J132" s="6"/>
      <c r="K132" s="8" t="s">
        <v>46</v>
      </c>
      <c r="L132" s="8"/>
      <c r="M132" s="8" t="s">
        <v>28</v>
      </c>
      <c r="N132" s="8" t="s">
        <v>29</v>
      </c>
      <c r="O132" s="9">
        <v>49</v>
      </c>
      <c r="P132" s="8">
        <v>28</v>
      </c>
      <c r="Q132" s="9">
        <v>1372</v>
      </c>
      <c r="R132" s="9">
        <v>144.06</v>
      </c>
    </row>
    <row r="133" spans="1:18" x14ac:dyDescent="0.3">
      <c r="A133" s="1"/>
      <c r="B133" s="10">
        <v>1143</v>
      </c>
      <c r="C133" s="11">
        <v>43262</v>
      </c>
      <c r="D133" s="10">
        <v>11</v>
      </c>
      <c r="E133" s="1" t="s">
        <v>83</v>
      </c>
      <c r="F133" s="1" t="s">
        <v>84</v>
      </c>
      <c r="G133" s="1" t="s">
        <v>84</v>
      </c>
      <c r="H133" s="1" t="s">
        <v>70</v>
      </c>
      <c r="I133" s="1" t="s">
        <v>71</v>
      </c>
      <c r="J133" s="10"/>
      <c r="K133" s="1" t="s">
        <v>46</v>
      </c>
      <c r="L133" s="1"/>
      <c r="M133" s="1" t="s">
        <v>76</v>
      </c>
      <c r="N133" s="1" t="s">
        <v>27</v>
      </c>
      <c r="O133" s="12">
        <v>41.86</v>
      </c>
      <c r="P133" s="1">
        <v>60</v>
      </c>
      <c r="Q133" s="12">
        <v>2511.6</v>
      </c>
      <c r="R133" s="12">
        <v>246.14</v>
      </c>
    </row>
    <row r="134" spans="1:18" x14ac:dyDescent="0.3">
      <c r="A134" s="1"/>
      <c r="B134" s="6">
        <v>1144</v>
      </c>
      <c r="C134" s="7">
        <v>43252</v>
      </c>
      <c r="D134" s="6">
        <v>1</v>
      </c>
      <c r="E134" s="8" t="s">
        <v>85</v>
      </c>
      <c r="F134" s="8" t="s">
        <v>86</v>
      </c>
      <c r="G134" s="8" t="s">
        <v>87</v>
      </c>
      <c r="H134" s="8" t="s">
        <v>44</v>
      </c>
      <c r="I134" s="8" t="s">
        <v>45</v>
      </c>
      <c r="J134" s="6"/>
      <c r="K134" s="8"/>
      <c r="L134" s="8"/>
      <c r="M134" s="8" t="s">
        <v>39</v>
      </c>
      <c r="N134" s="8" t="s">
        <v>27</v>
      </c>
      <c r="O134" s="9">
        <v>252</v>
      </c>
      <c r="P134" s="8">
        <v>33</v>
      </c>
      <c r="Q134" s="9">
        <v>8316</v>
      </c>
      <c r="R134" s="9">
        <v>814.97</v>
      </c>
    </row>
    <row r="135" spans="1:18" x14ac:dyDescent="0.3">
      <c r="A135" s="1"/>
      <c r="B135" s="10">
        <v>1145</v>
      </c>
      <c r="C135" s="11">
        <v>43252</v>
      </c>
      <c r="D135" s="10">
        <v>1</v>
      </c>
      <c r="E135" s="1" t="s">
        <v>85</v>
      </c>
      <c r="F135" s="1" t="s">
        <v>86</v>
      </c>
      <c r="G135" s="1" t="s">
        <v>87</v>
      </c>
      <c r="H135" s="1" t="s">
        <v>44</v>
      </c>
      <c r="I135" s="1" t="s">
        <v>45</v>
      </c>
      <c r="J135" s="10"/>
      <c r="K135" s="1"/>
      <c r="L135" s="1"/>
      <c r="M135" s="1" t="s">
        <v>40</v>
      </c>
      <c r="N135" s="1" t="s">
        <v>27</v>
      </c>
      <c r="O135" s="12">
        <v>644</v>
      </c>
      <c r="P135" s="1">
        <v>22</v>
      </c>
      <c r="Q135" s="12">
        <v>14168</v>
      </c>
      <c r="R135" s="12">
        <v>1416.8</v>
      </c>
    </row>
    <row r="136" spans="1:18" x14ac:dyDescent="0.3">
      <c r="A136" s="1"/>
      <c r="B136" s="6">
        <v>1146</v>
      </c>
      <c r="C136" s="7">
        <v>43252</v>
      </c>
      <c r="D136" s="6">
        <v>1</v>
      </c>
      <c r="E136" s="8" t="s">
        <v>85</v>
      </c>
      <c r="F136" s="8" t="s">
        <v>86</v>
      </c>
      <c r="G136" s="8" t="s">
        <v>87</v>
      </c>
      <c r="H136" s="8" t="s">
        <v>44</v>
      </c>
      <c r="I136" s="8" t="s">
        <v>45</v>
      </c>
      <c r="J136" s="6"/>
      <c r="K136" s="8"/>
      <c r="L136" s="8"/>
      <c r="M136" s="8" t="s">
        <v>76</v>
      </c>
      <c r="N136" s="8" t="s">
        <v>27</v>
      </c>
      <c r="O136" s="9">
        <v>41.86</v>
      </c>
      <c r="P136" s="8">
        <v>51</v>
      </c>
      <c r="Q136" s="9">
        <v>2134.86</v>
      </c>
      <c r="R136" s="9">
        <v>209.22</v>
      </c>
    </row>
    <row r="137" spans="1:18" x14ac:dyDescent="0.3">
      <c r="A137" s="1"/>
      <c r="B137" s="10">
        <v>1147</v>
      </c>
      <c r="C137" s="11">
        <v>43279</v>
      </c>
      <c r="D137" s="10">
        <v>28</v>
      </c>
      <c r="E137" s="1" t="s">
        <v>67</v>
      </c>
      <c r="F137" s="1" t="s">
        <v>68</v>
      </c>
      <c r="G137" s="1" t="s">
        <v>69</v>
      </c>
      <c r="H137" s="1" t="s">
        <v>70</v>
      </c>
      <c r="I137" s="1" t="s">
        <v>71</v>
      </c>
      <c r="J137" s="11">
        <v>43281</v>
      </c>
      <c r="K137" s="1" t="s">
        <v>46</v>
      </c>
      <c r="L137" s="1" t="s">
        <v>35</v>
      </c>
      <c r="M137" s="1" t="s">
        <v>59</v>
      </c>
      <c r="N137" s="1" t="s">
        <v>60</v>
      </c>
      <c r="O137" s="12">
        <v>135.1</v>
      </c>
      <c r="P137" s="1">
        <v>60</v>
      </c>
      <c r="Q137" s="12">
        <v>8106</v>
      </c>
      <c r="R137" s="12">
        <v>802.49</v>
      </c>
    </row>
    <row r="138" spans="1:18" x14ac:dyDescent="0.3">
      <c r="A138" s="1"/>
      <c r="B138" s="6">
        <v>1148</v>
      </c>
      <c r="C138" s="7">
        <v>43279</v>
      </c>
      <c r="D138" s="6">
        <v>28</v>
      </c>
      <c r="E138" s="8" t="s">
        <v>67</v>
      </c>
      <c r="F138" s="8" t="s">
        <v>68</v>
      </c>
      <c r="G138" s="8" t="s">
        <v>69</v>
      </c>
      <c r="H138" s="8" t="s">
        <v>70</v>
      </c>
      <c r="I138" s="8" t="s">
        <v>71</v>
      </c>
      <c r="J138" s="7">
        <v>43281</v>
      </c>
      <c r="K138" s="8" t="s">
        <v>46</v>
      </c>
      <c r="L138" s="8" t="s">
        <v>35</v>
      </c>
      <c r="M138" s="8" t="s">
        <v>88</v>
      </c>
      <c r="N138" s="8" t="s">
        <v>89</v>
      </c>
      <c r="O138" s="9">
        <v>257.60000000000002</v>
      </c>
      <c r="P138" s="8">
        <v>98</v>
      </c>
      <c r="Q138" s="9">
        <v>25244.799999999999</v>
      </c>
      <c r="R138" s="9">
        <v>2574.9699999999998</v>
      </c>
    </row>
    <row r="139" spans="1:18" x14ac:dyDescent="0.3">
      <c r="A139" s="1"/>
      <c r="B139" s="10">
        <v>1149</v>
      </c>
      <c r="C139" s="11">
        <v>43260</v>
      </c>
      <c r="D139" s="10">
        <v>9</v>
      </c>
      <c r="E139" s="1" t="s">
        <v>90</v>
      </c>
      <c r="F139" s="1" t="s">
        <v>91</v>
      </c>
      <c r="G139" s="1" t="s">
        <v>51</v>
      </c>
      <c r="H139" s="1" t="s">
        <v>92</v>
      </c>
      <c r="I139" s="1" t="s">
        <v>23</v>
      </c>
      <c r="J139" s="11">
        <v>43262</v>
      </c>
      <c r="K139" s="1" t="s">
        <v>34</v>
      </c>
      <c r="L139" s="1" t="s">
        <v>25</v>
      </c>
      <c r="M139" s="1" t="s">
        <v>93</v>
      </c>
      <c r="N139" s="1" t="s">
        <v>94</v>
      </c>
      <c r="O139" s="12">
        <v>273</v>
      </c>
      <c r="P139" s="1">
        <v>27</v>
      </c>
      <c r="Q139" s="12">
        <v>7371</v>
      </c>
      <c r="R139" s="12">
        <v>714.99</v>
      </c>
    </row>
    <row r="140" spans="1:18" x14ac:dyDescent="0.3">
      <c r="A140" s="1"/>
      <c r="B140" s="6">
        <v>1150</v>
      </c>
      <c r="C140" s="7">
        <v>43260</v>
      </c>
      <c r="D140" s="6">
        <v>9</v>
      </c>
      <c r="E140" s="8" t="s">
        <v>90</v>
      </c>
      <c r="F140" s="8" t="s">
        <v>91</v>
      </c>
      <c r="G140" s="8" t="s">
        <v>51</v>
      </c>
      <c r="H140" s="8" t="s">
        <v>92</v>
      </c>
      <c r="I140" s="8" t="s">
        <v>23</v>
      </c>
      <c r="J140" s="7">
        <v>43262</v>
      </c>
      <c r="K140" s="8" t="s">
        <v>34</v>
      </c>
      <c r="L140" s="8" t="s">
        <v>25</v>
      </c>
      <c r="M140" s="8" t="s">
        <v>95</v>
      </c>
      <c r="N140" s="8" t="s">
        <v>96</v>
      </c>
      <c r="O140" s="9">
        <v>487.2</v>
      </c>
      <c r="P140" s="8">
        <v>88</v>
      </c>
      <c r="Q140" s="9">
        <v>42873.599999999999</v>
      </c>
      <c r="R140" s="9">
        <v>4244.49</v>
      </c>
    </row>
    <row r="141" spans="1:18" x14ac:dyDescent="0.3">
      <c r="A141" s="1"/>
      <c r="B141" s="10">
        <v>1151</v>
      </c>
      <c r="C141" s="11">
        <v>43257</v>
      </c>
      <c r="D141" s="10">
        <v>6</v>
      </c>
      <c r="E141" s="1" t="s">
        <v>61</v>
      </c>
      <c r="F141" s="1" t="s">
        <v>62</v>
      </c>
      <c r="G141" s="1" t="s">
        <v>63</v>
      </c>
      <c r="H141" s="1" t="s">
        <v>64</v>
      </c>
      <c r="I141" s="1" t="s">
        <v>45</v>
      </c>
      <c r="J141" s="11">
        <v>43259</v>
      </c>
      <c r="K141" s="1" t="s">
        <v>24</v>
      </c>
      <c r="L141" s="1" t="s">
        <v>35</v>
      </c>
      <c r="M141" s="1" t="s">
        <v>26</v>
      </c>
      <c r="N141" s="1" t="s">
        <v>27</v>
      </c>
      <c r="O141" s="12">
        <v>196</v>
      </c>
      <c r="P141" s="1">
        <v>65</v>
      </c>
      <c r="Q141" s="12">
        <v>12740</v>
      </c>
      <c r="R141" s="12">
        <v>1337.7</v>
      </c>
    </row>
    <row r="142" spans="1:18" x14ac:dyDescent="0.3">
      <c r="A142" s="1"/>
      <c r="B142" s="6">
        <v>1152</v>
      </c>
      <c r="C142" s="7">
        <v>43259</v>
      </c>
      <c r="D142" s="6">
        <v>8</v>
      </c>
      <c r="E142" s="8" t="s">
        <v>41</v>
      </c>
      <c r="F142" s="8" t="s">
        <v>42</v>
      </c>
      <c r="G142" s="8" t="s">
        <v>43</v>
      </c>
      <c r="H142" s="8" t="s">
        <v>44</v>
      </c>
      <c r="I142" s="8" t="s">
        <v>45</v>
      </c>
      <c r="J142" s="7">
        <v>43261</v>
      </c>
      <c r="K142" s="8" t="s">
        <v>24</v>
      </c>
      <c r="L142" s="8" t="s">
        <v>25</v>
      </c>
      <c r="M142" s="8" t="s">
        <v>65</v>
      </c>
      <c r="N142" s="8" t="s">
        <v>66</v>
      </c>
      <c r="O142" s="9">
        <v>560</v>
      </c>
      <c r="P142" s="8">
        <v>38</v>
      </c>
      <c r="Q142" s="9">
        <v>21280</v>
      </c>
      <c r="R142" s="9">
        <v>2085.44</v>
      </c>
    </row>
    <row r="143" spans="1:18" x14ac:dyDescent="0.3">
      <c r="A143" s="1"/>
      <c r="B143" s="10">
        <v>1153</v>
      </c>
      <c r="C143" s="11">
        <v>43259</v>
      </c>
      <c r="D143" s="10">
        <v>8</v>
      </c>
      <c r="E143" s="1" t="s">
        <v>41</v>
      </c>
      <c r="F143" s="1" t="s">
        <v>42</v>
      </c>
      <c r="G143" s="1" t="s">
        <v>43</v>
      </c>
      <c r="H143" s="1" t="s">
        <v>44</v>
      </c>
      <c r="I143" s="1" t="s">
        <v>45</v>
      </c>
      <c r="J143" s="11">
        <v>43261</v>
      </c>
      <c r="K143" s="1" t="s">
        <v>24</v>
      </c>
      <c r="L143" s="1" t="s">
        <v>25</v>
      </c>
      <c r="M143" s="1" t="s">
        <v>47</v>
      </c>
      <c r="N143" s="1" t="s">
        <v>48</v>
      </c>
      <c r="O143" s="12">
        <v>128.80000000000001</v>
      </c>
      <c r="P143" s="1">
        <v>80</v>
      </c>
      <c r="Q143" s="12">
        <v>10304</v>
      </c>
      <c r="R143" s="12">
        <v>989.18</v>
      </c>
    </row>
    <row r="144" spans="1:18" x14ac:dyDescent="0.3">
      <c r="A144" s="1"/>
      <c r="B144" s="6">
        <v>1154</v>
      </c>
      <c r="C144" s="7">
        <v>43276</v>
      </c>
      <c r="D144" s="6">
        <v>25</v>
      </c>
      <c r="E144" s="8" t="s">
        <v>99</v>
      </c>
      <c r="F144" s="8" t="s">
        <v>73</v>
      </c>
      <c r="G144" s="8" t="s">
        <v>74</v>
      </c>
      <c r="H144" s="8" t="s">
        <v>75</v>
      </c>
      <c r="I144" s="8" t="s">
        <v>33</v>
      </c>
      <c r="J144" s="7">
        <v>43278</v>
      </c>
      <c r="K144" s="8" t="s">
        <v>34</v>
      </c>
      <c r="L144" s="8" t="s">
        <v>58</v>
      </c>
      <c r="M144" s="8" t="s">
        <v>104</v>
      </c>
      <c r="N144" s="8" t="s">
        <v>48</v>
      </c>
      <c r="O144" s="9">
        <v>140</v>
      </c>
      <c r="P144" s="8">
        <v>49</v>
      </c>
      <c r="Q144" s="9">
        <v>6860</v>
      </c>
      <c r="R144" s="9">
        <v>658.56</v>
      </c>
    </row>
    <row r="145" spans="1:18" x14ac:dyDescent="0.3">
      <c r="A145" s="1"/>
      <c r="B145" s="10">
        <v>1155</v>
      </c>
      <c r="C145" s="11">
        <v>43277</v>
      </c>
      <c r="D145" s="10">
        <v>26</v>
      </c>
      <c r="E145" s="1" t="s">
        <v>100</v>
      </c>
      <c r="F145" s="1" t="s">
        <v>84</v>
      </c>
      <c r="G145" s="1" t="s">
        <v>84</v>
      </c>
      <c r="H145" s="1" t="s">
        <v>70</v>
      </c>
      <c r="I145" s="1" t="s">
        <v>71</v>
      </c>
      <c r="J145" s="11">
        <v>43279</v>
      </c>
      <c r="K145" s="1" t="s">
        <v>46</v>
      </c>
      <c r="L145" s="1" t="s">
        <v>35</v>
      </c>
      <c r="M145" s="1" t="s">
        <v>105</v>
      </c>
      <c r="N145" s="1" t="s">
        <v>106</v>
      </c>
      <c r="O145" s="12">
        <v>298.89999999999998</v>
      </c>
      <c r="P145" s="1">
        <v>90</v>
      </c>
      <c r="Q145" s="12">
        <v>26901</v>
      </c>
      <c r="R145" s="12">
        <v>2609.4</v>
      </c>
    </row>
    <row r="146" spans="1:18" x14ac:dyDescent="0.3">
      <c r="A146" s="1"/>
      <c r="B146" s="6">
        <v>1156</v>
      </c>
      <c r="C146" s="7">
        <v>43277</v>
      </c>
      <c r="D146" s="6">
        <v>26</v>
      </c>
      <c r="E146" s="8" t="s">
        <v>100</v>
      </c>
      <c r="F146" s="8" t="s">
        <v>84</v>
      </c>
      <c r="G146" s="8" t="s">
        <v>84</v>
      </c>
      <c r="H146" s="8" t="s">
        <v>70</v>
      </c>
      <c r="I146" s="8" t="s">
        <v>71</v>
      </c>
      <c r="J146" s="7">
        <v>43279</v>
      </c>
      <c r="K146" s="8" t="s">
        <v>46</v>
      </c>
      <c r="L146" s="8" t="s">
        <v>35</v>
      </c>
      <c r="M146" s="8" t="s">
        <v>59</v>
      </c>
      <c r="N146" s="8" t="s">
        <v>60</v>
      </c>
      <c r="O146" s="9">
        <v>135.1</v>
      </c>
      <c r="P146" s="8">
        <v>60</v>
      </c>
      <c r="Q146" s="9">
        <v>8106</v>
      </c>
      <c r="R146" s="9">
        <v>834.92</v>
      </c>
    </row>
    <row r="147" spans="1:18" x14ac:dyDescent="0.3">
      <c r="A147" s="1"/>
      <c r="B147" s="10">
        <v>1157</v>
      </c>
      <c r="C147" s="11">
        <v>43277</v>
      </c>
      <c r="D147" s="10">
        <v>26</v>
      </c>
      <c r="E147" s="1" t="s">
        <v>100</v>
      </c>
      <c r="F147" s="1" t="s">
        <v>84</v>
      </c>
      <c r="G147" s="1" t="s">
        <v>84</v>
      </c>
      <c r="H147" s="1" t="s">
        <v>70</v>
      </c>
      <c r="I147" s="1" t="s">
        <v>71</v>
      </c>
      <c r="J147" s="11">
        <v>43279</v>
      </c>
      <c r="K147" s="1" t="s">
        <v>46</v>
      </c>
      <c r="L147" s="1" t="s">
        <v>35</v>
      </c>
      <c r="M147" s="1" t="s">
        <v>88</v>
      </c>
      <c r="N147" s="1" t="s">
        <v>89</v>
      </c>
      <c r="O147" s="12">
        <v>257.60000000000002</v>
      </c>
      <c r="P147" s="1">
        <v>39</v>
      </c>
      <c r="Q147" s="12">
        <v>10046.4</v>
      </c>
      <c r="R147" s="12">
        <v>1004.64</v>
      </c>
    </row>
    <row r="148" spans="1:18" x14ac:dyDescent="0.3">
      <c r="A148" s="1"/>
      <c r="B148" s="6">
        <v>1158</v>
      </c>
      <c r="C148" s="7">
        <v>43280</v>
      </c>
      <c r="D148" s="6">
        <v>29</v>
      </c>
      <c r="E148" s="8" t="s">
        <v>49</v>
      </c>
      <c r="F148" s="8" t="s">
        <v>50</v>
      </c>
      <c r="G148" s="8" t="s">
        <v>51</v>
      </c>
      <c r="H148" s="8" t="s">
        <v>52</v>
      </c>
      <c r="I148" s="8" t="s">
        <v>23</v>
      </c>
      <c r="J148" s="7">
        <v>43282</v>
      </c>
      <c r="K148" s="8" t="s">
        <v>24</v>
      </c>
      <c r="L148" s="8" t="s">
        <v>25</v>
      </c>
      <c r="M148" s="8" t="s">
        <v>26</v>
      </c>
      <c r="N148" s="8" t="s">
        <v>27</v>
      </c>
      <c r="O148" s="9">
        <v>196</v>
      </c>
      <c r="P148" s="8">
        <v>79</v>
      </c>
      <c r="Q148" s="9">
        <v>15484</v>
      </c>
      <c r="R148" s="9">
        <v>1594.85</v>
      </c>
    </row>
    <row r="149" spans="1:18" x14ac:dyDescent="0.3">
      <c r="A149" s="1"/>
      <c r="B149" s="10">
        <v>1159</v>
      </c>
      <c r="C149" s="11">
        <v>43257</v>
      </c>
      <c r="D149" s="10">
        <v>6</v>
      </c>
      <c r="E149" s="1" t="s">
        <v>61</v>
      </c>
      <c r="F149" s="1" t="s">
        <v>62</v>
      </c>
      <c r="G149" s="1" t="s">
        <v>63</v>
      </c>
      <c r="H149" s="1" t="s">
        <v>64</v>
      </c>
      <c r="I149" s="1" t="s">
        <v>45</v>
      </c>
      <c r="J149" s="11">
        <v>43259</v>
      </c>
      <c r="K149" s="1" t="s">
        <v>46</v>
      </c>
      <c r="L149" s="1" t="s">
        <v>25</v>
      </c>
      <c r="M149" s="1" t="s">
        <v>53</v>
      </c>
      <c r="N149" s="1" t="s">
        <v>54</v>
      </c>
      <c r="O149" s="12">
        <v>178.5</v>
      </c>
      <c r="P149" s="1">
        <v>44</v>
      </c>
      <c r="Q149" s="12">
        <v>7854</v>
      </c>
      <c r="R149" s="12">
        <v>801.11</v>
      </c>
    </row>
    <row r="150" spans="1:18" x14ac:dyDescent="0.3">
      <c r="A150" s="1"/>
      <c r="B150" s="6">
        <v>1161</v>
      </c>
      <c r="C150" s="7">
        <v>43255</v>
      </c>
      <c r="D150" s="6">
        <v>4</v>
      </c>
      <c r="E150" s="8" t="s">
        <v>30</v>
      </c>
      <c r="F150" s="8" t="s">
        <v>31</v>
      </c>
      <c r="G150" s="8" t="s">
        <v>31</v>
      </c>
      <c r="H150" s="8" t="s">
        <v>32</v>
      </c>
      <c r="I150" s="8" t="s">
        <v>33</v>
      </c>
      <c r="J150" s="7">
        <v>43257</v>
      </c>
      <c r="K150" s="8" t="s">
        <v>34</v>
      </c>
      <c r="L150" s="8" t="s">
        <v>35</v>
      </c>
      <c r="M150" s="8" t="s">
        <v>107</v>
      </c>
      <c r="N150" s="8" t="s">
        <v>80</v>
      </c>
      <c r="O150" s="9">
        <v>1134</v>
      </c>
      <c r="P150" s="8">
        <v>98</v>
      </c>
      <c r="Q150" s="9">
        <v>111132</v>
      </c>
      <c r="R150" s="9">
        <v>10779.8</v>
      </c>
    </row>
    <row r="151" spans="1:18" x14ac:dyDescent="0.3">
      <c r="A151" s="1"/>
      <c r="B151" s="10">
        <v>1162</v>
      </c>
      <c r="C151" s="11">
        <v>43255</v>
      </c>
      <c r="D151" s="10">
        <v>4</v>
      </c>
      <c r="E151" s="1" t="s">
        <v>30</v>
      </c>
      <c r="F151" s="1" t="s">
        <v>31</v>
      </c>
      <c r="G151" s="1" t="s">
        <v>31</v>
      </c>
      <c r="H151" s="1" t="s">
        <v>32</v>
      </c>
      <c r="I151" s="1" t="s">
        <v>33</v>
      </c>
      <c r="J151" s="11">
        <v>43257</v>
      </c>
      <c r="K151" s="1" t="s">
        <v>34</v>
      </c>
      <c r="L151" s="1" t="s">
        <v>35</v>
      </c>
      <c r="M151" s="1" t="s">
        <v>108</v>
      </c>
      <c r="N151" s="1" t="s">
        <v>109</v>
      </c>
      <c r="O151" s="12">
        <v>98</v>
      </c>
      <c r="P151" s="1">
        <v>61</v>
      </c>
      <c r="Q151" s="12">
        <v>5978</v>
      </c>
      <c r="R151" s="12">
        <v>591.82000000000005</v>
      </c>
    </row>
    <row r="152" spans="1:18" x14ac:dyDescent="0.3">
      <c r="A152" s="1"/>
      <c r="B152" s="6">
        <v>1164</v>
      </c>
      <c r="C152" s="7">
        <v>43259</v>
      </c>
      <c r="D152" s="6">
        <v>8</v>
      </c>
      <c r="E152" s="8" t="s">
        <v>41</v>
      </c>
      <c r="F152" s="8" t="s">
        <v>42</v>
      </c>
      <c r="G152" s="8" t="s">
        <v>43</v>
      </c>
      <c r="H152" s="8" t="s">
        <v>44</v>
      </c>
      <c r="I152" s="8" t="s">
        <v>45</v>
      </c>
      <c r="J152" s="7">
        <v>43261</v>
      </c>
      <c r="K152" s="8" t="s">
        <v>46</v>
      </c>
      <c r="L152" s="8" t="s">
        <v>35</v>
      </c>
      <c r="M152" s="8" t="s">
        <v>95</v>
      </c>
      <c r="N152" s="8" t="s">
        <v>96</v>
      </c>
      <c r="O152" s="9">
        <v>487.2</v>
      </c>
      <c r="P152" s="8">
        <v>30</v>
      </c>
      <c r="Q152" s="9">
        <v>14616</v>
      </c>
      <c r="R152" s="9">
        <v>1534.68</v>
      </c>
    </row>
    <row r="153" spans="1:18" x14ac:dyDescent="0.3">
      <c r="A153" s="1"/>
      <c r="B153" s="10">
        <v>1167</v>
      </c>
      <c r="C153" s="11">
        <v>43254</v>
      </c>
      <c r="D153" s="10">
        <v>3</v>
      </c>
      <c r="E153" s="1" t="s">
        <v>55</v>
      </c>
      <c r="F153" s="1" t="s">
        <v>56</v>
      </c>
      <c r="G153" s="1" t="s">
        <v>57</v>
      </c>
      <c r="H153" s="1" t="s">
        <v>22</v>
      </c>
      <c r="I153" s="1" t="s">
        <v>23</v>
      </c>
      <c r="J153" s="11">
        <v>43256</v>
      </c>
      <c r="K153" s="1" t="s">
        <v>24</v>
      </c>
      <c r="L153" s="1" t="s">
        <v>58</v>
      </c>
      <c r="M153" s="1" t="s">
        <v>97</v>
      </c>
      <c r="N153" s="1" t="s">
        <v>82</v>
      </c>
      <c r="O153" s="12">
        <v>140</v>
      </c>
      <c r="P153" s="1">
        <v>24</v>
      </c>
      <c r="Q153" s="12">
        <v>3360</v>
      </c>
      <c r="R153" s="12">
        <v>352.8</v>
      </c>
    </row>
    <row r="154" spans="1:18" x14ac:dyDescent="0.3">
      <c r="A154" s="1"/>
      <c r="B154" s="6">
        <v>1168</v>
      </c>
      <c r="C154" s="7">
        <v>43254</v>
      </c>
      <c r="D154" s="6">
        <v>3</v>
      </c>
      <c r="E154" s="8" t="s">
        <v>55</v>
      </c>
      <c r="F154" s="8" t="s">
        <v>56</v>
      </c>
      <c r="G154" s="8" t="s">
        <v>57</v>
      </c>
      <c r="H154" s="8" t="s">
        <v>22</v>
      </c>
      <c r="I154" s="8" t="s">
        <v>23</v>
      </c>
      <c r="J154" s="7">
        <v>43256</v>
      </c>
      <c r="K154" s="8" t="s">
        <v>24</v>
      </c>
      <c r="L154" s="8" t="s">
        <v>58</v>
      </c>
      <c r="M154" s="8" t="s">
        <v>65</v>
      </c>
      <c r="N154" s="8" t="s">
        <v>66</v>
      </c>
      <c r="O154" s="9">
        <v>560</v>
      </c>
      <c r="P154" s="8">
        <v>28</v>
      </c>
      <c r="Q154" s="9">
        <v>15680</v>
      </c>
      <c r="R154" s="9">
        <v>1536.64</v>
      </c>
    </row>
    <row r="155" spans="1:18" x14ac:dyDescent="0.3">
      <c r="A155" s="1"/>
      <c r="B155" s="10">
        <v>1172</v>
      </c>
      <c r="C155" s="11">
        <v>43261</v>
      </c>
      <c r="D155" s="10">
        <v>10</v>
      </c>
      <c r="E155" s="1" t="s">
        <v>72</v>
      </c>
      <c r="F155" s="1" t="s">
        <v>73</v>
      </c>
      <c r="G155" s="1" t="s">
        <v>74</v>
      </c>
      <c r="H155" s="1" t="s">
        <v>75</v>
      </c>
      <c r="I155" s="1" t="s">
        <v>33</v>
      </c>
      <c r="J155" s="11">
        <v>43263</v>
      </c>
      <c r="K155" s="1" t="s">
        <v>24</v>
      </c>
      <c r="L155" s="1" t="s">
        <v>35</v>
      </c>
      <c r="M155" s="1" t="s">
        <v>98</v>
      </c>
      <c r="N155" s="1" t="s">
        <v>29</v>
      </c>
      <c r="O155" s="12">
        <v>140</v>
      </c>
      <c r="P155" s="1">
        <v>74</v>
      </c>
      <c r="Q155" s="12">
        <v>10360</v>
      </c>
      <c r="R155" s="12">
        <v>1004.92</v>
      </c>
    </row>
    <row r="156" spans="1:18" x14ac:dyDescent="0.3">
      <c r="A156" s="1"/>
      <c r="B156" s="6">
        <v>1174</v>
      </c>
      <c r="C156" s="7">
        <v>43261</v>
      </c>
      <c r="D156" s="6">
        <v>10</v>
      </c>
      <c r="E156" s="8" t="s">
        <v>72</v>
      </c>
      <c r="F156" s="8" t="s">
        <v>73</v>
      </c>
      <c r="G156" s="8" t="s">
        <v>74</v>
      </c>
      <c r="H156" s="8" t="s">
        <v>75</v>
      </c>
      <c r="I156" s="8" t="s">
        <v>33</v>
      </c>
      <c r="J156" s="6"/>
      <c r="K156" s="8" t="s">
        <v>34</v>
      </c>
      <c r="L156" s="8"/>
      <c r="M156" s="8" t="s">
        <v>28</v>
      </c>
      <c r="N156" s="8" t="s">
        <v>29</v>
      </c>
      <c r="O156" s="9">
        <v>49</v>
      </c>
      <c r="P156" s="8">
        <v>90</v>
      </c>
      <c r="Q156" s="9">
        <v>4410</v>
      </c>
      <c r="R156" s="9">
        <v>423.36</v>
      </c>
    </row>
    <row r="157" spans="1:18" x14ac:dyDescent="0.3">
      <c r="A157" s="1"/>
      <c r="B157" s="10">
        <v>1175</v>
      </c>
      <c r="C157" s="11">
        <v>43262</v>
      </c>
      <c r="D157" s="10">
        <v>11</v>
      </c>
      <c r="E157" s="1" t="s">
        <v>83</v>
      </c>
      <c r="F157" s="1" t="s">
        <v>84</v>
      </c>
      <c r="G157" s="1" t="s">
        <v>84</v>
      </c>
      <c r="H157" s="1" t="s">
        <v>70</v>
      </c>
      <c r="I157" s="1" t="s">
        <v>71</v>
      </c>
      <c r="J157" s="10"/>
      <c r="K157" s="1" t="s">
        <v>46</v>
      </c>
      <c r="L157" s="1"/>
      <c r="M157" s="1" t="s">
        <v>65</v>
      </c>
      <c r="N157" s="1" t="s">
        <v>66</v>
      </c>
      <c r="O157" s="12">
        <v>560</v>
      </c>
      <c r="P157" s="1">
        <v>27</v>
      </c>
      <c r="Q157" s="12">
        <v>15120</v>
      </c>
      <c r="R157" s="12">
        <v>1557.36</v>
      </c>
    </row>
    <row r="158" spans="1:18" x14ac:dyDescent="0.3">
      <c r="A158" s="1"/>
      <c r="B158" s="6">
        <v>1176</v>
      </c>
      <c r="C158" s="7">
        <v>43252</v>
      </c>
      <c r="D158" s="6">
        <v>1</v>
      </c>
      <c r="E158" s="8" t="s">
        <v>85</v>
      </c>
      <c r="F158" s="8" t="s">
        <v>86</v>
      </c>
      <c r="G158" s="8" t="s">
        <v>87</v>
      </c>
      <c r="H158" s="8" t="s">
        <v>44</v>
      </c>
      <c r="I158" s="8" t="s">
        <v>45</v>
      </c>
      <c r="J158" s="6"/>
      <c r="K158" s="8" t="s">
        <v>46</v>
      </c>
      <c r="L158" s="8"/>
      <c r="M158" s="8" t="s">
        <v>88</v>
      </c>
      <c r="N158" s="8" t="s">
        <v>89</v>
      </c>
      <c r="O158" s="9">
        <v>257.60000000000002</v>
      </c>
      <c r="P158" s="8">
        <v>71</v>
      </c>
      <c r="Q158" s="9">
        <v>18289.599999999999</v>
      </c>
      <c r="R158" s="9">
        <v>1920.41</v>
      </c>
    </row>
    <row r="159" spans="1:18" x14ac:dyDescent="0.3">
      <c r="A159" s="1"/>
      <c r="B159" s="10">
        <v>1177</v>
      </c>
      <c r="C159" s="11">
        <v>43279</v>
      </c>
      <c r="D159" s="10">
        <v>28</v>
      </c>
      <c r="E159" s="1" t="s">
        <v>67</v>
      </c>
      <c r="F159" s="1" t="s">
        <v>68</v>
      </c>
      <c r="G159" s="1" t="s">
        <v>69</v>
      </c>
      <c r="H159" s="1" t="s">
        <v>70</v>
      </c>
      <c r="I159" s="1" t="s">
        <v>71</v>
      </c>
      <c r="J159" s="11">
        <v>43281</v>
      </c>
      <c r="K159" s="1" t="s">
        <v>46</v>
      </c>
      <c r="L159" s="1" t="s">
        <v>35</v>
      </c>
      <c r="M159" s="1" t="s">
        <v>40</v>
      </c>
      <c r="N159" s="1" t="s">
        <v>27</v>
      </c>
      <c r="O159" s="12">
        <v>644</v>
      </c>
      <c r="P159" s="1">
        <v>74</v>
      </c>
      <c r="Q159" s="12">
        <v>47656</v>
      </c>
      <c r="R159" s="12">
        <v>4765.6000000000004</v>
      </c>
    </row>
    <row r="160" spans="1:18" x14ac:dyDescent="0.3">
      <c r="A160" s="1"/>
      <c r="B160" s="6">
        <v>1178</v>
      </c>
      <c r="C160" s="7">
        <v>43260</v>
      </c>
      <c r="D160" s="6">
        <v>9</v>
      </c>
      <c r="E160" s="8" t="s">
        <v>90</v>
      </c>
      <c r="F160" s="8" t="s">
        <v>91</v>
      </c>
      <c r="G160" s="8" t="s">
        <v>51</v>
      </c>
      <c r="H160" s="8" t="s">
        <v>92</v>
      </c>
      <c r="I160" s="8" t="s">
        <v>23</v>
      </c>
      <c r="J160" s="7">
        <v>43262</v>
      </c>
      <c r="K160" s="8" t="s">
        <v>34</v>
      </c>
      <c r="L160" s="8" t="s">
        <v>25</v>
      </c>
      <c r="M160" s="8" t="s">
        <v>59</v>
      </c>
      <c r="N160" s="8" t="s">
        <v>60</v>
      </c>
      <c r="O160" s="9">
        <v>135.1</v>
      </c>
      <c r="P160" s="8">
        <v>76</v>
      </c>
      <c r="Q160" s="9">
        <v>10267.6</v>
      </c>
      <c r="R160" s="9">
        <v>1016.49</v>
      </c>
    </row>
    <row r="161" spans="1:18" x14ac:dyDescent="0.3">
      <c r="A161" s="1"/>
      <c r="B161" s="10">
        <v>1179</v>
      </c>
      <c r="C161" s="11">
        <v>43257</v>
      </c>
      <c r="D161" s="10">
        <v>6</v>
      </c>
      <c r="E161" s="1" t="s">
        <v>61</v>
      </c>
      <c r="F161" s="1" t="s">
        <v>62</v>
      </c>
      <c r="G161" s="1" t="s">
        <v>63</v>
      </c>
      <c r="H161" s="1" t="s">
        <v>64</v>
      </c>
      <c r="I161" s="1" t="s">
        <v>45</v>
      </c>
      <c r="J161" s="11">
        <v>43259</v>
      </c>
      <c r="K161" s="1" t="s">
        <v>24</v>
      </c>
      <c r="L161" s="1" t="s">
        <v>35</v>
      </c>
      <c r="M161" s="1" t="s">
        <v>53</v>
      </c>
      <c r="N161" s="1" t="s">
        <v>54</v>
      </c>
      <c r="O161" s="12">
        <v>178.5</v>
      </c>
      <c r="P161" s="1">
        <v>96</v>
      </c>
      <c r="Q161" s="12">
        <v>17136</v>
      </c>
      <c r="R161" s="12">
        <v>1730.74</v>
      </c>
    </row>
    <row r="162" spans="1:18" x14ac:dyDescent="0.3">
      <c r="A162" s="1"/>
      <c r="B162" s="6">
        <v>1180</v>
      </c>
      <c r="C162" s="7">
        <v>43259</v>
      </c>
      <c r="D162" s="6">
        <v>8</v>
      </c>
      <c r="E162" s="8" t="s">
        <v>41</v>
      </c>
      <c r="F162" s="8" t="s">
        <v>42</v>
      </c>
      <c r="G162" s="8" t="s">
        <v>43</v>
      </c>
      <c r="H162" s="8" t="s">
        <v>44</v>
      </c>
      <c r="I162" s="8" t="s">
        <v>45</v>
      </c>
      <c r="J162" s="7">
        <v>43261</v>
      </c>
      <c r="K162" s="8" t="s">
        <v>24</v>
      </c>
      <c r="L162" s="8" t="s">
        <v>25</v>
      </c>
      <c r="M162" s="8" t="s">
        <v>53</v>
      </c>
      <c r="N162" s="8" t="s">
        <v>54</v>
      </c>
      <c r="O162" s="9">
        <v>178.5</v>
      </c>
      <c r="P162" s="8">
        <v>92</v>
      </c>
      <c r="Q162" s="9">
        <v>16422</v>
      </c>
      <c r="R162" s="9">
        <v>1625.78</v>
      </c>
    </row>
    <row r="163" spans="1:18" x14ac:dyDescent="0.3">
      <c r="A163" s="1"/>
      <c r="B163" s="10">
        <v>1181</v>
      </c>
      <c r="C163" s="11">
        <v>43276</v>
      </c>
      <c r="D163" s="10">
        <v>25</v>
      </c>
      <c r="E163" s="1" t="s">
        <v>99</v>
      </c>
      <c r="F163" s="1" t="s">
        <v>73</v>
      </c>
      <c r="G163" s="1" t="s">
        <v>74</v>
      </c>
      <c r="H163" s="1" t="s">
        <v>75</v>
      </c>
      <c r="I163" s="1" t="s">
        <v>33</v>
      </c>
      <c r="J163" s="11">
        <v>43278</v>
      </c>
      <c r="K163" s="1" t="s">
        <v>34</v>
      </c>
      <c r="L163" s="1" t="s">
        <v>58</v>
      </c>
      <c r="M163" s="1" t="s">
        <v>81</v>
      </c>
      <c r="N163" s="1" t="s">
        <v>82</v>
      </c>
      <c r="O163" s="12">
        <v>308</v>
      </c>
      <c r="P163" s="1">
        <v>93</v>
      </c>
      <c r="Q163" s="12">
        <v>28644</v>
      </c>
      <c r="R163" s="12">
        <v>2807.11</v>
      </c>
    </row>
    <row r="164" spans="1:18" x14ac:dyDescent="0.3">
      <c r="A164" s="1"/>
      <c r="B164" s="6">
        <v>1182</v>
      </c>
      <c r="C164" s="7">
        <v>43277</v>
      </c>
      <c r="D164" s="6">
        <v>26</v>
      </c>
      <c r="E164" s="8" t="s">
        <v>100</v>
      </c>
      <c r="F164" s="8" t="s">
        <v>84</v>
      </c>
      <c r="G164" s="8" t="s">
        <v>84</v>
      </c>
      <c r="H164" s="8" t="s">
        <v>70</v>
      </c>
      <c r="I164" s="8" t="s">
        <v>71</v>
      </c>
      <c r="J164" s="7">
        <v>43279</v>
      </c>
      <c r="K164" s="8" t="s">
        <v>46</v>
      </c>
      <c r="L164" s="8" t="s">
        <v>35</v>
      </c>
      <c r="M164" s="8" t="s">
        <v>79</v>
      </c>
      <c r="N164" s="8" t="s">
        <v>80</v>
      </c>
      <c r="O164" s="9">
        <v>350</v>
      </c>
      <c r="P164" s="8">
        <v>18</v>
      </c>
      <c r="Q164" s="9">
        <v>6300</v>
      </c>
      <c r="R164" s="9">
        <v>598.5</v>
      </c>
    </row>
    <row r="165" spans="1:18" x14ac:dyDescent="0.3">
      <c r="A165" s="1"/>
      <c r="B165" s="10">
        <v>1183</v>
      </c>
      <c r="C165" s="11">
        <v>43280</v>
      </c>
      <c r="D165" s="10">
        <v>29</v>
      </c>
      <c r="E165" s="1" t="s">
        <v>49</v>
      </c>
      <c r="F165" s="1" t="s">
        <v>50</v>
      </c>
      <c r="G165" s="1" t="s">
        <v>51</v>
      </c>
      <c r="H165" s="1" t="s">
        <v>52</v>
      </c>
      <c r="I165" s="1" t="s">
        <v>23</v>
      </c>
      <c r="J165" s="11">
        <v>43282</v>
      </c>
      <c r="K165" s="1" t="s">
        <v>24</v>
      </c>
      <c r="L165" s="1" t="s">
        <v>25</v>
      </c>
      <c r="M165" s="1" t="s">
        <v>101</v>
      </c>
      <c r="N165" s="1" t="s">
        <v>102</v>
      </c>
      <c r="O165" s="12">
        <v>546</v>
      </c>
      <c r="P165" s="1">
        <v>98</v>
      </c>
      <c r="Q165" s="12">
        <v>53508</v>
      </c>
      <c r="R165" s="12">
        <v>5564.83</v>
      </c>
    </row>
    <row r="166" spans="1:18" x14ac:dyDescent="0.3">
      <c r="A166" s="1"/>
      <c r="B166" s="6">
        <v>1184</v>
      </c>
      <c r="C166" s="7">
        <v>43257</v>
      </c>
      <c r="D166" s="6">
        <v>6</v>
      </c>
      <c r="E166" s="8" t="s">
        <v>61</v>
      </c>
      <c r="F166" s="8" t="s">
        <v>62</v>
      </c>
      <c r="G166" s="8" t="s">
        <v>63</v>
      </c>
      <c r="H166" s="8" t="s">
        <v>64</v>
      </c>
      <c r="I166" s="8" t="s">
        <v>45</v>
      </c>
      <c r="J166" s="7">
        <v>43259</v>
      </c>
      <c r="K166" s="8" t="s">
        <v>46</v>
      </c>
      <c r="L166" s="8" t="s">
        <v>25</v>
      </c>
      <c r="M166" s="8" t="s">
        <v>36</v>
      </c>
      <c r="N166" s="8" t="s">
        <v>29</v>
      </c>
      <c r="O166" s="9">
        <v>420</v>
      </c>
      <c r="P166" s="8">
        <v>46</v>
      </c>
      <c r="Q166" s="9">
        <v>19320</v>
      </c>
      <c r="R166" s="9">
        <v>1893.36</v>
      </c>
    </row>
    <row r="167" spans="1:18" x14ac:dyDescent="0.3">
      <c r="A167" s="1"/>
      <c r="B167" s="10">
        <v>1185</v>
      </c>
      <c r="C167" s="11">
        <v>43257</v>
      </c>
      <c r="D167" s="10">
        <v>6</v>
      </c>
      <c r="E167" s="1" t="s">
        <v>61</v>
      </c>
      <c r="F167" s="1" t="s">
        <v>62</v>
      </c>
      <c r="G167" s="1" t="s">
        <v>63</v>
      </c>
      <c r="H167" s="1" t="s">
        <v>64</v>
      </c>
      <c r="I167" s="1" t="s">
        <v>45</v>
      </c>
      <c r="J167" s="11">
        <v>43259</v>
      </c>
      <c r="K167" s="1" t="s">
        <v>46</v>
      </c>
      <c r="L167" s="1" t="s">
        <v>25</v>
      </c>
      <c r="M167" s="1" t="s">
        <v>37</v>
      </c>
      <c r="N167" s="1" t="s">
        <v>29</v>
      </c>
      <c r="O167" s="12">
        <v>742</v>
      </c>
      <c r="P167" s="1">
        <v>14</v>
      </c>
      <c r="Q167" s="12">
        <v>10388</v>
      </c>
      <c r="R167" s="12">
        <v>1038.8</v>
      </c>
    </row>
    <row r="168" spans="1:18" x14ac:dyDescent="0.3">
      <c r="A168" s="1"/>
      <c r="B168" s="6">
        <v>1186</v>
      </c>
      <c r="C168" s="7">
        <v>43255</v>
      </c>
      <c r="D168" s="6">
        <v>4</v>
      </c>
      <c r="E168" s="8" t="s">
        <v>30</v>
      </c>
      <c r="F168" s="8" t="s">
        <v>31</v>
      </c>
      <c r="G168" s="8" t="s">
        <v>31</v>
      </c>
      <c r="H168" s="8" t="s">
        <v>32</v>
      </c>
      <c r="I168" s="8" t="s">
        <v>33</v>
      </c>
      <c r="J168" s="6"/>
      <c r="K168" s="8"/>
      <c r="L168" s="8"/>
      <c r="M168" s="8" t="s">
        <v>103</v>
      </c>
      <c r="N168" s="8" t="s">
        <v>94</v>
      </c>
      <c r="O168" s="9">
        <v>532</v>
      </c>
      <c r="P168" s="8">
        <v>85</v>
      </c>
      <c r="Q168" s="9">
        <v>45220</v>
      </c>
      <c r="R168" s="9">
        <v>4476.78</v>
      </c>
    </row>
    <row r="169" spans="1:18" x14ac:dyDescent="0.3">
      <c r="A169" s="1"/>
      <c r="B169" s="10">
        <v>1187</v>
      </c>
      <c r="C169" s="11">
        <v>43254</v>
      </c>
      <c r="D169" s="10">
        <v>3</v>
      </c>
      <c r="E169" s="1" t="s">
        <v>55</v>
      </c>
      <c r="F169" s="1" t="s">
        <v>56</v>
      </c>
      <c r="G169" s="1" t="s">
        <v>57</v>
      </c>
      <c r="H169" s="1" t="s">
        <v>22</v>
      </c>
      <c r="I169" s="1" t="s">
        <v>23</v>
      </c>
      <c r="J169" s="10"/>
      <c r="K169" s="1"/>
      <c r="L169" s="1"/>
      <c r="M169" s="1" t="s">
        <v>76</v>
      </c>
      <c r="N169" s="1" t="s">
        <v>27</v>
      </c>
      <c r="O169" s="12">
        <v>41.86</v>
      </c>
      <c r="P169" s="1">
        <v>88</v>
      </c>
      <c r="Q169" s="12">
        <v>3683.68</v>
      </c>
      <c r="R169" s="12">
        <v>357.32</v>
      </c>
    </row>
    <row r="170" spans="1:18" x14ac:dyDescent="0.3">
      <c r="A170" s="1"/>
      <c r="B170" s="6">
        <v>1188</v>
      </c>
      <c r="C170" s="7">
        <v>43282</v>
      </c>
      <c r="D170" s="6">
        <v>1</v>
      </c>
      <c r="E170" s="8" t="s">
        <v>85</v>
      </c>
      <c r="F170" s="8" t="s">
        <v>86</v>
      </c>
      <c r="G170" s="8" t="s">
        <v>87</v>
      </c>
      <c r="H170" s="8" t="s">
        <v>44</v>
      </c>
      <c r="I170" s="8" t="s">
        <v>45</v>
      </c>
      <c r="J170" s="6"/>
      <c r="K170" s="8"/>
      <c r="L170" s="8"/>
      <c r="M170" s="8" t="s">
        <v>76</v>
      </c>
      <c r="N170" s="8" t="s">
        <v>27</v>
      </c>
      <c r="O170" s="9">
        <v>41.86</v>
      </c>
      <c r="P170" s="8">
        <v>81</v>
      </c>
      <c r="Q170" s="9">
        <v>3390.66</v>
      </c>
      <c r="R170" s="9">
        <v>335.68</v>
      </c>
    </row>
    <row r="171" spans="1:18" x14ac:dyDescent="0.3">
      <c r="A171" s="1"/>
      <c r="B171" s="10">
        <v>1189</v>
      </c>
      <c r="C171" s="11">
        <v>43309</v>
      </c>
      <c r="D171" s="10">
        <v>28</v>
      </c>
      <c r="E171" s="1" t="s">
        <v>67</v>
      </c>
      <c r="F171" s="1" t="s">
        <v>68</v>
      </c>
      <c r="G171" s="1" t="s">
        <v>69</v>
      </c>
      <c r="H171" s="1" t="s">
        <v>70</v>
      </c>
      <c r="I171" s="1" t="s">
        <v>71</v>
      </c>
      <c r="J171" s="11">
        <v>43311</v>
      </c>
      <c r="K171" s="1" t="s">
        <v>46</v>
      </c>
      <c r="L171" s="1" t="s">
        <v>35</v>
      </c>
      <c r="M171" s="1" t="s">
        <v>59</v>
      </c>
      <c r="N171" s="1" t="s">
        <v>60</v>
      </c>
      <c r="O171" s="12">
        <v>135.1</v>
      </c>
      <c r="P171" s="1">
        <v>33</v>
      </c>
      <c r="Q171" s="12">
        <v>4458.3</v>
      </c>
      <c r="R171" s="12">
        <v>423.54</v>
      </c>
    </row>
    <row r="172" spans="1:18" x14ac:dyDescent="0.3">
      <c r="A172" s="1"/>
      <c r="B172" s="6">
        <v>1190</v>
      </c>
      <c r="C172" s="7">
        <v>43309</v>
      </c>
      <c r="D172" s="6">
        <v>28</v>
      </c>
      <c r="E172" s="8" t="s">
        <v>67</v>
      </c>
      <c r="F172" s="8" t="s">
        <v>68</v>
      </c>
      <c r="G172" s="8" t="s">
        <v>69</v>
      </c>
      <c r="H172" s="8" t="s">
        <v>70</v>
      </c>
      <c r="I172" s="8" t="s">
        <v>71</v>
      </c>
      <c r="J172" s="7">
        <v>43311</v>
      </c>
      <c r="K172" s="8" t="s">
        <v>46</v>
      </c>
      <c r="L172" s="8" t="s">
        <v>35</v>
      </c>
      <c r="M172" s="8" t="s">
        <v>88</v>
      </c>
      <c r="N172" s="8" t="s">
        <v>89</v>
      </c>
      <c r="O172" s="9">
        <v>257.60000000000002</v>
      </c>
      <c r="P172" s="8">
        <v>47</v>
      </c>
      <c r="Q172" s="9">
        <v>12107.2</v>
      </c>
      <c r="R172" s="9">
        <v>1271.26</v>
      </c>
    </row>
    <row r="173" spans="1:18" x14ac:dyDescent="0.3">
      <c r="A173" s="1"/>
      <c r="B173" s="10">
        <v>1191</v>
      </c>
      <c r="C173" s="11">
        <v>43290</v>
      </c>
      <c r="D173" s="10">
        <v>9</v>
      </c>
      <c r="E173" s="1" t="s">
        <v>90</v>
      </c>
      <c r="F173" s="1" t="s">
        <v>91</v>
      </c>
      <c r="G173" s="1" t="s">
        <v>51</v>
      </c>
      <c r="H173" s="1" t="s">
        <v>92</v>
      </c>
      <c r="I173" s="1" t="s">
        <v>23</v>
      </c>
      <c r="J173" s="11">
        <v>43292</v>
      </c>
      <c r="K173" s="1" t="s">
        <v>34</v>
      </c>
      <c r="L173" s="1" t="s">
        <v>25</v>
      </c>
      <c r="M173" s="1" t="s">
        <v>93</v>
      </c>
      <c r="N173" s="1" t="s">
        <v>94</v>
      </c>
      <c r="O173" s="12">
        <v>273</v>
      </c>
      <c r="P173" s="1">
        <v>61</v>
      </c>
      <c r="Q173" s="12">
        <v>16653</v>
      </c>
      <c r="R173" s="12">
        <v>1731.91</v>
      </c>
    </row>
    <row r="174" spans="1:18" x14ac:dyDescent="0.3">
      <c r="A174" s="1"/>
      <c r="B174" s="6">
        <v>1192</v>
      </c>
      <c r="C174" s="7">
        <v>43290</v>
      </c>
      <c r="D174" s="6">
        <v>9</v>
      </c>
      <c r="E174" s="8" t="s">
        <v>90</v>
      </c>
      <c r="F174" s="8" t="s">
        <v>91</v>
      </c>
      <c r="G174" s="8" t="s">
        <v>51</v>
      </c>
      <c r="H174" s="8" t="s">
        <v>92</v>
      </c>
      <c r="I174" s="8" t="s">
        <v>23</v>
      </c>
      <c r="J174" s="7">
        <v>43292</v>
      </c>
      <c r="K174" s="8" t="s">
        <v>34</v>
      </c>
      <c r="L174" s="8" t="s">
        <v>25</v>
      </c>
      <c r="M174" s="8" t="s">
        <v>95</v>
      </c>
      <c r="N174" s="8" t="s">
        <v>96</v>
      </c>
      <c r="O174" s="9">
        <v>487.2</v>
      </c>
      <c r="P174" s="8">
        <v>27</v>
      </c>
      <c r="Q174" s="9">
        <v>13154.4</v>
      </c>
      <c r="R174" s="9">
        <v>1341.75</v>
      </c>
    </row>
    <row r="175" spans="1:18" x14ac:dyDescent="0.3">
      <c r="A175" s="1"/>
      <c r="B175" s="10">
        <v>1193</v>
      </c>
      <c r="C175" s="11">
        <v>43287</v>
      </c>
      <c r="D175" s="10">
        <v>6</v>
      </c>
      <c r="E175" s="1" t="s">
        <v>61</v>
      </c>
      <c r="F175" s="1" t="s">
        <v>62</v>
      </c>
      <c r="G175" s="1" t="s">
        <v>63</v>
      </c>
      <c r="H175" s="1" t="s">
        <v>64</v>
      </c>
      <c r="I175" s="1" t="s">
        <v>45</v>
      </c>
      <c r="J175" s="11">
        <v>43289</v>
      </c>
      <c r="K175" s="1" t="s">
        <v>24</v>
      </c>
      <c r="L175" s="1" t="s">
        <v>35</v>
      </c>
      <c r="M175" s="1" t="s">
        <v>26</v>
      </c>
      <c r="N175" s="1" t="s">
        <v>27</v>
      </c>
      <c r="O175" s="12">
        <v>196</v>
      </c>
      <c r="P175" s="1">
        <v>84</v>
      </c>
      <c r="Q175" s="12">
        <v>16464</v>
      </c>
      <c r="R175" s="12">
        <v>1662.86</v>
      </c>
    </row>
    <row r="176" spans="1:18" x14ac:dyDescent="0.3">
      <c r="A176" s="1"/>
      <c r="B176" s="6">
        <v>1194</v>
      </c>
      <c r="C176" s="7">
        <v>43289</v>
      </c>
      <c r="D176" s="6">
        <v>8</v>
      </c>
      <c r="E176" s="8" t="s">
        <v>41</v>
      </c>
      <c r="F176" s="8" t="s">
        <v>42</v>
      </c>
      <c r="G176" s="8" t="s">
        <v>43</v>
      </c>
      <c r="H176" s="8" t="s">
        <v>44</v>
      </c>
      <c r="I176" s="8" t="s">
        <v>45</v>
      </c>
      <c r="J176" s="7">
        <v>43291</v>
      </c>
      <c r="K176" s="8" t="s">
        <v>24</v>
      </c>
      <c r="L176" s="8" t="s">
        <v>25</v>
      </c>
      <c r="M176" s="8" t="s">
        <v>65</v>
      </c>
      <c r="N176" s="8" t="s">
        <v>66</v>
      </c>
      <c r="O176" s="9">
        <v>560</v>
      </c>
      <c r="P176" s="8">
        <v>91</v>
      </c>
      <c r="Q176" s="9">
        <v>50960</v>
      </c>
      <c r="R176" s="9">
        <v>5045.04</v>
      </c>
    </row>
    <row r="177" spans="1:18" x14ac:dyDescent="0.3">
      <c r="A177" s="1"/>
      <c r="B177" s="10">
        <v>1195</v>
      </c>
      <c r="C177" s="11">
        <v>43289</v>
      </c>
      <c r="D177" s="10">
        <v>8</v>
      </c>
      <c r="E177" s="1" t="s">
        <v>41</v>
      </c>
      <c r="F177" s="1" t="s">
        <v>42</v>
      </c>
      <c r="G177" s="1" t="s">
        <v>43</v>
      </c>
      <c r="H177" s="1" t="s">
        <v>44</v>
      </c>
      <c r="I177" s="1" t="s">
        <v>45</v>
      </c>
      <c r="J177" s="11">
        <v>43291</v>
      </c>
      <c r="K177" s="1" t="s">
        <v>24</v>
      </c>
      <c r="L177" s="1" t="s">
        <v>25</v>
      </c>
      <c r="M177" s="1" t="s">
        <v>47</v>
      </c>
      <c r="N177" s="1" t="s">
        <v>48</v>
      </c>
      <c r="O177" s="12">
        <v>128.80000000000001</v>
      </c>
      <c r="P177" s="1">
        <v>36</v>
      </c>
      <c r="Q177" s="12">
        <v>4636.8</v>
      </c>
      <c r="R177" s="12">
        <v>482.23</v>
      </c>
    </row>
    <row r="178" spans="1:18" x14ac:dyDescent="0.3">
      <c r="A178" s="1"/>
      <c r="B178" s="6">
        <v>1196</v>
      </c>
      <c r="C178" s="7">
        <v>43306</v>
      </c>
      <c r="D178" s="6">
        <v>25</v>
      </c>
      <c r="E178" s="8" t="s">
        <v>99</v>
      </c>
      <c r="F178" s="8" t="s">
        <v>73</v>
      </c>
      <c r="G178" s="8" t="s">
        <v>74</v>
      </c>
      <c r="H178" s="8" t="s">
        <v>75</v>
      </c>
      <c r="I178" s="8" t="s">
        <v>33</v>
      </c>
      <c r="J178" s="7">
        <v>43308</v>
      </c>
      <c r="K178" s="8" t="s">
        <v>34</v>
      </c>
      <c r="L178" s="8" t="s">
        <v>58</v>
      </c>
      <c r="M178" s="8" t="s">
        <v>104</v>
      </c>
      <c r="N178" s="8" t="s">
        <v>48</v>
      </c>
      <c r="O178" s="9">
        <v>140</v>
      </c>
      <c r="P178" s="8">
        <v>34</v>
      </c>
      <c r="Q178" s="9">
        <v>4760</v>
      </c>
      <c r="R178" s="9">
        <v>480.76</v>
      </c>
    </row>
    <row r="179" spans="1:18" x14ac:dyDescent="0.3">
      <c r="A179" s="1"/>
      <c r="B179" s="10">
        <v>1197</v>
      </c>
      <c r="C179" s="11">
        <v>43307</v>
      </c>
      <c r="D179" s="10">
        <v>26</v>
      </c>
      <c r="E179" s="1" t="s">
        <v>100</v>
      </c>
      <c r="F179" s="1" t="s">
        <v>84</v>
      </c>
      <c r="G179" s="1" t="s">
        <v>84</v>
      </c>
      <c r="H179" s="1" t="s">
        <v>70</v>
      </c>
      <c r="I179" s="1" t="s">
        <v>71</v>
      </c>
      <c r="J179" s="11">
        <v>43309</v>
      </c>
      <c r="K179" s="1" t="s">
        <v>46</v>
      </c>
      <c r="L179" s="1" t="s">
        <v>35</v>
      </c>
      <c r="M179" s="1" t="s">
        <v>105</v>
      </c>
      <c r="N179" s="1" t="s">
        <v>106</v>
      </c>
      <c r="O179" s="12">
        <v>298.89999999999998</v>
      </c>
      <c r="P179" s="1">
        <v>81</v>
      </c>
      <c r="Q179" s="12">
        <v>24210.9</v>
      </c>
      <c r="R179" s="12">
        <v>2493.7199999999998</v>
      </c>
    </row>
    <row r="180" spans="1:18" x14ac:dyDescent="0.3">
      <c r="A180" s="1"/>
      <c r="B180" s="6">
        <v>1198</v>
      </c>
      <c r="C180" s="7">
        <v>43307</v>
      </c>
      <c r="D180" s="6">
        <v>26</v>
      </c>
      <c r="E180" s="8" t="s">
        <v>100</v>
      </c>
      <c r="F180" s="8" t="s">
        <v>84</v>
      </c>
      <c r="G180" s="8" t="s">
        <v>84</v>
      </c>
      <c r="H180" s="8" t="s">
        <v>70</v>
      </c>
      <c r="I180" s="8" t="s">
        <v>71</v>
      </c>
      <c r="J180" s="7">
        <v>43309</v>
      </c>
      <c r="K180" s="8" t="s">
        <v>46</v>
      </c>
      <c r="L180" s="8" t="s">
        <v>35</v>
      </c>
      <c r="M180" s="8" t="s">
        <v>59</v>
      </c>
      <c r="N180" s="8" t="s">
        <v>60</v>
      </c>
      <c r="O180" s="9">
        <v>135.1</v>
      </c>
      <c r="P180" s="8">
        <v>25</v>
      </c>
      <c r="Q180" s="9">
        <v>3377.5</v>
      </c>
      <c r="R180" s="9">
        <v>327.62</v>
      </c>
    </row>
    <row r="181" spans="1:18" x14ac:dyDescent="0.3">
      <c r="A181" s="1"/>
      <c r="B181" s="10">
        <v>1199</v>
      </c>
      <c r="C181" s="11">
        <v>43307</v>
      </c>
      <c r="D181" s="10">
        <v>26</v>
      </c>
      <c r="E181" s="1" t="s">
        <v>100</v>
      </c>
      <c r="F181" s="1" t="s">
        <v>84</v>
      </c>
      <c r="G181" s="1" t="s">
        <v>84</v>
      </c>
      <c r="H181" s="1" t="s">
        <v>70</v>
      </c>
      <c r="I181" s="1" t="s">
        <v>71</v>
      </c>
      <c r="J181" s="11">
        <v>43309</v>
      </c>
      <c r="K181" s="1" t="s">
        <v>46</v>
      </c>
      <c r="L181" s="1" t="s">
        <v>35</v>
      </c>
      <c r="M181" s="1" t="s">
        <v>88</v>
      </c>
      <c r="N181" s="1" t="s">
        <v>89</v>
      </c>
      <c r="O181" s="12">
        <v>257.60000000000002</v>
      </c>
      <c r="P181" s="1">
        <v>12</v>
      </c>
      <c r="Q181" s="12">
        <v>3091.2</v>
      </c>
      <c r="R181" s="12">
        <v>309.12</v>
      </c>
    </row>
    <row r="182" spans="1:18" x14ac:dyDescent="0.3">
      <c r="A182" s="1"/>
      <c r="B182" s="6">
        <v>1200</v>
      </c>
      <c r="C182" s="7">
        <v>43310</v>
      </c>
      <c r="D182" s="6">
        <v>29</v>
      </c>
      <c r="E182" s="8" t="s">
        <v>49</v>
      </c>
      <c r="F182" s="8" t="s">
        <v>50</v>
      </c>
      <c r="G182" s="8" t="s">
        <v>51</v>
      </c>
      <c r="H182" s="8" t="s">
        <v>52</v>
      </c>
      <c r="I182" s="8" t="s">
        <v>23</v>
      </c>
      <c r="J182" s="7">
        <v>43312</v>
      </c>
      <c r="K182" s="8" t="s">
        <v>24</v>
      </c>
      <c r="L182" s="8" t="s">
        <v>25</v>
      </c>
      <c r="M182" s="8" t="s">
        <v>26</v>
      </c>
      <c r="N182" s="8" t="s">
        <v>27</v>
      </c>
      <c r="O182" s="9">
        <v>196</v>
      </c>
      <c r="P182" s="8">
        <v>23</v>
      </c>
      <c r="Q182" s="9">
        <v>4508</v>
      </c>
      <c r="R182" s="9">
        <v>432.77</v>
      </c>
    </row>
    <row r="183" spans="1:18" x14ac:dyDescent="0.3">
      <c r="A183" s="1"/>
      <c r="B183" s="10">
        <v>1201</v>
      </c>
      <c r="C183" s="11">
        <v>43287</v>
      </c>
      <c r="D183" s="10">
        <v>6</v>
      </c>
      <c r="E183" s="1" t="s">
        <v>61</v>
      </c>
      <c r="F183" s="1" t="s">
        <v>62</v>
      </c>
      <c r="G183" s="1" t="s">
        <v>63</v>
      </c>
      <c r="H183" s="1" t="s">
        <v>64</v>
      </c>
      <c r="I183" s="1" t="s">
        <v>45</v>
      </c>
      <c r="J183" s="11">
        <v>43289</v>
      </c>
      <c r="K183" s="1" t="s">
        <v>46</v>
      </c>
      <c r="L183" s="1" t="s">
        <v>25</v>
      </c>
      <c r="M183" s="1" t="s">
        <v>53</v>
      </c>
      <c r="N183" s="1" t="s">
        <v>54</v>
      </c>
      <c r="O183" s="12">
        <v>178.5</v>
      </c>
      <c r="P183" s="1">
        <v>76</v>
      </c>
      <c r="Q183" s="12">
        <v>13566</v>
      </c>
      <c r="R183" s="12">
        <v>1370.17</v>
      </c>
    </row>
    <row r="184" spans="1:18" x14ac:dyDescent="0.3">
      <c r="A184" s="1"/>
      <c r="B184" s="6">
        <v>1203</v>
      </c>
      <c r="C184" s="7">
        <v>43285</v>
      </c>
      <c r="D184" s="6">
        <v>4</v>
      </c>
      <c r="E184" s="8" t="s">
        <v>30</v>
      </c>
      <c r="F184" s="8" t="s">
        <v>31</v>
      </c>
      <c r="G184" s="8" t="s">
        <v>31</v>
      </c>
      <c r="H184" s="8" t="s">
        <v>32</v>
      </c>
      <c r="I184" s="8" t="s">
        <v>33</v>
      </c>
      <c r="J184" s="7">
        <v>43287</v>
      </c>
      <c r="K184" s="8" t="s">
        <v>34</v>
      </c>
      <c r="L184" s="8" t="s">
        <v>35</v>
      </c>
      <c r="M184" s="8" t="s">
        <v>107</v>
      </c>
      <c r="N184" s="8" t="s">
        <v>80</v>
      </c>
      <c r="O184" s="9">
        <v>1134</v>
      </c>
      <c r="P184" s="8">
        <v>55</v>
      </c>
      <c r="Q184" s="9">
        <v>62370</v>
      </c>
      <c r="R184" s="9">
        <v>6237</v>
      </c>
    </row>
    <row r="185" spans="1:18" x14ac:dyDescent="0.3">
      <c r="A185" s="1"/>
      <c r="B185" s="10">
        <v>1204</v>
      </c>
      <c r="C185" s="11">
        <v>43285</v>
      </c>
      <c r="D185" s="10">
        <v>4</v>
      </c>
      <c r="E185" s="1" t="s">
        <v>30</v>
      </c>
      <c r="F185" s="1" t="s">
        <v>31</v>
      </c>
      <c r="G185" s="1" t="s">
        <v>31</v>
      </c>
      <c r="H185" s="1" t="s">
        <v>32</v>
      </c>
      <c r="I185" s="1" t="s">
        <v>33</v>
      </c>
      <c r="J185" s="11">
        <v>43287</v>
      </c>
      <c r="K185" s="1" t="s">
        <v>34</v>
      </c>
      <c r="L185" s="1" t="s">
        <v>35</v>
      </c>
      <c r="M185" s="1" t="s">
        <v>108</v>
      </c>
      <c r="N185" s="1" t="s">
        <v>109</v>
      </c>
      <c r="O185" s="12">
        <v>98</v>
      </c>
      <c r="P185" s="1">
        <v>19</v>
      </c>
      <c r="Q185" s="12">
        <v>1862</v>
      </c>
      <c r="R185" s="12">
        <v>180.61</v>
      </c>
    </row>
    <row r="186" spans="1:18" x14ac:dyDescent="0.3">
      <c r="A186" s="1"/>
      <c r="B186" s="6">
        <v>1206</v>
      </c>
      <c r="C186" s="7">
        <v>43289</v>
      </c>
      <c r="D186" s="6">
        <v>8</v>
      </c>
      <c r="E186" s="8" t="s">
        <v>41</v>
      </c>
      <c r="F186" s="8" t="s">
        <v>42</v>
      </c>
      <c r="G186" s="8" t="s">
        <v>43</v>
      </c>
      <c r="H186" s="8" t="s">
        <v>44</v>
      </c>
      <c r="I186" s="8" t="s">
        <v>45</v>
      </c>
      <c r="J186" s="7">
        <v>43291</v>
      </c>
      <c r="K186" s="8" t="s">
        <v>46</v>
      </c>
      <c r="L186" s="8" t="s">
        <v>35</v>
      </c>
      <c r="M186" s="8" t="s">
        <v>95</v>
      </c>
      <c r="N186" s="8" t="s">
        <v>96</v>
      </c>
      <c r="O186" s="9">
        <v>487.2</v>
      </c>
      <c r="P186" s="8">
        <v>27</v>
      </c>
      <c r="Q186" s="9">
        <v>13154.4</v>
      </c>
      <c r="R186" s="9">
        <v>1249.67</v>
      </c>
    </row>
    <row r="187" spans="1:18" x14ac:dyDescent="0.3">
      <c r="A187" s="1"/>
      <c r="B187" s="10">
        <v>1209</v>
      </c>
      <c r="C187" s="11">
        <v>43284</v>
      </c>
      <c r="D187" s="10">
        <v>3</v>
      </c>
      <c r="E187" s="1" t="s">
        <v>55</v>
      </c>
      <c r="F187" s="1" t="s">
        <v>56</v>
      </c>
      <c r="G187" s="1" t="s">
        <v>57</v>
      </c>
      <c r="H187" s="1" t="s">
        <v>22</v>
      </c>
      <c r="I187" s="1" t="s">
        <v>23</v>
      </c>
      <c r="J187" s="11">
        <v>43286</v>
      </c>
      <c r="K187" s="1" t="s">
        <v>24</v>
      </c>
      <c r="L187" s="1" t="s">
        <v>58</v>
      </c>
      <c r="M187" s="1" t="s">
        <v>97</v>
      </c>
      <c r="N187" s="1" t="s">
        <v>82</v>
      </c>
      <c r="O187" s="12">
        <v>140</v>
      </c>
      <c r="P187" s="1">
        <v>99</v>
      </c>
      <c r="Q187" s="12">
        <v>13860</v>
      </c>
      <c r="R187" s="12">
        <v>1330.56</v>
      </c>
    </row>
    <row r="188" spans="1:18" x14ac:dyDescent="0.3">
      <c r="A188" s="1"/>
      <c r="B188" s="6">
        <v>1210</v>
      </c>
      <c r="C188" s="7">
        <v>43284</v>
      </c>
      <c r="D188" s="6">
        <v>3</v>
      </c>
      <c r="E188" s="8" t="s">
        <v>55</v>
      </c>
      <c r="F188" s="8" t="s">
        <v>56</v>
      </c>
      <c r="G188" s="8" t="s">
        <v>57</v>
      </c>
      <c r="H188" s="8" t="s">
        <v>22</v>
      </c>
      <c r="I188" s="8" t="s">
        <v>23</v>
      </c>
      <c r="J188" s="7">
        <v>43286</v>
      </c>
      <c r="K188" s="8" t="s">
        <v>24</v>
      </c>
      <c r="L188" s="8" t="s">
        <v>58</v>
      </c>
      <c r="M188" s="8" t="s">
        <v>65</v>
      </c>
      <c r="N188" s="8" t="s">
        <v>66</v>
      </c>
      <c r="O188" s="9">
        <v>560</v>
      </c>
      <c r="P188" s="8">
        <v>10</v>
      </c>
      <c r="Q188" s="9">
        <v>5600</v>
      </c>
      <c r="R188" s="9">
        <v>560</v>
      </c>
    </row>
    <row r="189" spans="1:18" x14ac:dyDescent="0.3">
      <c r="A189" s="1"/>
      <c r="B189" s="10">
        <v>1214</v>
      </c>
      <c r="C189" s="11">
        <v>43291</v>
      </c>
      <c r="D189" s="10">
        <v>10</v>
      </c>
      <c r="E189" s="1" t="s">
        <v>72</v>
      </c>
      <c r="F189" s="1" t="s">
        <v>73</v>
      </c>
      <c r="G189" s="1" t="s">
        <v>74</v>
      </c>
      <c r="H189" s="1" t="s">
        <v>75</v>
      </c>
      <c r="I189" s="1" t="s">
        <v>33</v>
      </c>
      <c r="J189" s="11">
        <v>43293</v>
      </c>
      <c r="K189" s="1" t="s">
        <v>24</v>
      </c>
      <c r="L189" s="1" t="s">
        <v>35</v>
      </c>
      <c r="M189" s="1" t="s">
        <v>98</v>
      </c>
      <c r="N189" s="1" t="s">
        <v>29</v>
      </c>
      <c r="O189" s="12">
        <v>140</v>
      </c>
      <c r="P189" s="1">
        <v>80</v>
      </c>
      <c r="Q189" s="12">
        <v>11200</v>
      </c>
      <c r="R189" s="12">
        <v>1086.4000000000001</v>
      </c>
    </row>
    <row r="190" spans="1:18" x14ac:dyDescent="0.3">
      <c r="A190" s="1"/>
      <c r="B190" s="6">
        <v>1216</v>
      </c>
      <c r="C190" s="7">
        <v>43291</v>
      </c>
      <c r="D190" s="6">
        <v>10</v>
      </c>
      <c r="E190" s="8" t="s">
        <v>72</v>
      </c>
      <c r="F190" s="8" t="s">
        <v>73</v>
      </c>
      <c r="G190" s="8" t="s">
        <v>74</v>
      </c>
      <c r="H190" s="8" t="s">
        <v>75</v>
      </c>
      <c r="I190" s="8" t="s">
        <v>33</v>
      </c>
      <c r="J190" s="6"/>
      <c r="K190" s="8" t="s">
        <v>34</v>
      </c>
      <c r="L190" s="8"/>
      <c r="M190" s="8" t="s">
        <v>28</v>
      </c>
      <c r="N190" s="8" t="s">
        <v>29</v>
      </c>
      <c r="O190" s="9">
        <v>49</v>
      </c>
      <c r="P190" s="8">
        <v>27</v>
      </c>
      <c r="Q190" s="9">
        <v>1323</v>
      </c>
      <c r="R190" s="9">
        <v>127.01</v>
      </c>
    </row>
    <row r="191" spans="1:18" x14ac:dyDescent="0.3">
      <c r="A191" s="1"/>
      <c r="B191" s="10">
        <v>1217</v>
      </c>
      <c r="C191" s="11">
        <v>43292</v>
      </c>
      <c r="D191" s="10">
        <v>11</v>
      </c>
      <c r="E191" s="1" t="s">
        <v>83</v>
      </c>
      <c r="F191" s="1" t="s">
        <v>84</v>
      </c>
      <c r="G191" s="1" t="s">
        <v>84</v>
      </c>
      <c r="H191" s="1" t="s">
        <v>70</v>
      </c>
      <c r="I191" s="1" t="s">
        <v>71</v>
      </c>
      <c r="J191" s="10"/>
      <c r="K191" s="1" t="s">
        <v>46</v>
      </c>
      <c r="L191" s="1"/>
      <c r="M191" s="1" t="s">
        <v>65</v>
      </c>
      <c r="N191" s="1" t="s">
        <v>66</v>
      </c>
      <c r="O191" s="12">
        <v>560</v>
      </c>
      <c r="P191" s="1">
        <v>97</v>
      </c>
      <c r="Q191" s="12">
        <v>54320</v>
      </c>
      <c r="R191" s="12">
        <v>5323.36</v>
      </c>
    </row>
    <row r="192" spans="1:18" x14ac:dyDescent="0.3">
      <c r="A192" s="1"/>
      <c r="B192" s="6">
        <v>1218</v>
      </c>
      <c r="C192" s="7">
        <v>43282</v>
      </c>
      <c r="D192" s="6">
        <v>1</v>
      </c>
      <c r="E192" s="8" t="s">
        <v>85</v>
      </c>
      <c r="F192" s="8" t="s">
        <v>86</v>
      </c>
      <c r="G192" s="8" t="s">
        <v>87</v>
      </c>
      <c r="H192" s="8" t="s">
        <v>44</v>
      </c>
      <c r="I192" s="8" t="s">
        <v>45</v>
      </c>
      <c r="J192" s="6"/>
      <c r="K192" s="8" t="s">
        <v>46</v>
      </c>
      <c r="L192" s="8"/>
      <c r="M192" s="8" t="s">
        <v>88</v>
      </c>
      <c r="N192" s="8" t="s">
        <v>89</v>
      </c>
      <c r="O192" s="9">
        <v>257.60000000000002</v>
      </c>
      <c r="P192" s="8">
        <v>42</v>
      </c>
      <c r="Q192" s="9">
        <v>10819.2</v>
      </c>
      <c r="R192" s="9">
        <v>1125.2</v>
      </c>
    </row>
    <row r="193" spans="1:18" x14ac:dyDescent="0.3">
      <c r="A193" s="1"/>
      <c r="B193" s="10">
        <v>1219</v>
      </c>
      <c r="C193" s="11">
        <v>43309</v>
      </c>
      <c r="D193" s="10">
        <v>28</v>
      </c>
      <c r="E193" s="1" t="s">
        <v>67</v>
      </c>
      <c r="F193" s="1" t="s">
        <v>68</v>
      </c>
      <c r="G193" s="1" t="s">
        <v>69</v>
      </c>
      <c r="H193" s="1" t="s">
        <v>70</v>
      </c>
      <c r="I193" s="1" t="s">
        <v>71</v>
      </c>
      <c r="J193" s="11">
        <v>43311</v>
      </c>
      <c r="K193" s="1" t="s">
        <v>46</v>
      </c>
      <c r="L193" s="1" t="s">
        <v>35</v>
      </c>
      <c r="M193" s="1" t="s">
        <v>40</v>
      </c>
      <c r="N193" s="1" t="s">
        <v>27</v>
      </c>
      <c r="O193" s="12">
        <v>644</v>
      </c>
      <c r="P193" s="1">
        <v>24</v>
      </c>
      <c r="Q193" s="12">
        <v>15456</v>
      </c>
      <c r="R193" s="12">
        <v>1483.78</v>
      </c>
    </row>
    <row r="194" spans="1:18" x14ac:dyDescent="0.3">
      <c r="A194" s="1"/>
      <c r="B194" s="6">
        <v>1220</v>
      </c>
      <c r="C194" s="7">
        <v>43290</v>
      </c>
      <c r="D194" s="6">
        <v>9</v>
      </c>
      <c r="E194" s="8" t="s">
        <v>90</v>
      </c>
      <c r="F194" s="8" t="s">
        <v>91</v>
      </c>
      <c r="G194" s="8" t="s">
        <v>51</v>
      </c>
      <c r="H194" s="8" t="s">
        <v>92</v>
      </c>
      <c r="I194" s="8" t="s">
        <v>23</v>
      </c>
      <c r="J194" s="7">
        <v>43292</v>
      </c>
      <c r="K194" s="8" t="s">
        <v>34</v>
      </c>
      <c r="L194" s="8" t="s">
        <v>25</v>
      </c>
      <c r="M194" s="8" t="s">
        <v>59</v>
      </c>
      <c r="N194" s="8" t="s">
        <v>60</v>
      </c>
      <c r="O194" s="9">
        <v>135.1</v>
      </c>
      <c r="P194" s="8">
        <v>90</v>
      </c>
      <c r="Q194" s="9">
        <v>12159</v>
      </c>
      <c r="R194" s="9">
        <v>1167.26</v>
      </c>
    </row>
    <row r="195" spans="1:18" x14ac:dyDescent="0.3">
      <c r="A195" s="1"/>
      <c r="B195" s="10">
        <v>1221</v>
      </c>
      <c r="C195" s="11">
        <v>43287</v>
      </c>
      <c r="D195" s="10">
        <v>6</v>
      </c>
      <c r="E195" s="1" t="s">
        <v>61</v>
      </c>
      <c r="F195" s="1" t="s">
        <v>62</v>
      </c>
      <c r="G195" s="1" t="s">
        <v>63</v>
      </c>
      <c r="H195" s="1" t="s">
        <v>64</v>
      </c>
      <c r="I195" s="1" t="s">
        <v>45</v>
      </c>
      <c r="J195" s="11">
        <v>43289</v>
      </c>
      <c r="K195" s="1" t="s">
        <v>24</v>
      </c>
      <c r="L195" s="1" t="s">
        <v>35</v>
      </c>
      <c r="M195" s="1" t="s">
        <v>53</v>
      </c>
      <c r="N195" s="1" t="s">
        <v>54</v>
      </c>
      <c r="O195" s="12">
        <v>178.5</v>
      </c>
      <c r="P195" s="1">
        <v>28</v>
      </c>
      <c r="Q195" s="12">
        <v>4998</v>
      </c>
      <c r="R195" s="12">
        <v>499.8</v>
      </c>
    </row>
    <row r="196" spans="1:18" x14ac:dyDescent="0.3">
      <c r="A196" s="1"/>
      <c r="B196" s="6">
        <v>1222</v>
      </c>
      <c r="C196" s="7">
        <v>43340</v>
      </c>
      <c r="D196" s="6">
        <v>28</v>
      </c>
      <c r="E196" s="8" t="s">
        <v>67</v>
      </c>
      <c r="F196" s="8" t="s">
        <v>68</v>
      </c>
      <c r="G196" s="8" t="s">
        <v>69</v>
      </c>
      <c r="H196" s="8" t="s">
        <v>70</v>
      </c>
      <c r="I196" s="8" t="s">
        <v>71</v>
      </c>
      <c r="J196" s="7">
        <v>43342</v>
      </c>
      <c r="K196" s="8" t="s">
        <v>46</v>
      </c>
      <c r="L196" s="8" t="s">
        <v>25</v>
      </c>
      <c r="M196" s="8" t="s">
        <v>40</v>
      </c>
      <c r="N196" s="8" t="s">
        <v>27</v>
      </c>
      <c r="O196" s="9">
        <v>644</v>
      </c>
      <c r="P196" s="8">
        <v>28</v>
      </c>
      <c r="Q196" s="9">
        <v>18032</v>
      </c>
      <c r="R196" s="9">
        <v>1875.33</v>
      </c>
    </row>
    <row r="197" spans="1:18" x14ac:dyDescent="0.3">
      <c r="A197" s="1"/>
      <c r="B197" s="10">
        <v>1223</v>
      </c>
      <c r="C197" s="11">
        <v>43320</v>
      </c>
      <c r="D197" s="10">
        <v>8</v>
      </c>
      <c r="E197" s="1" t="s">
        <v>41</v>
      </c>
      <c r="F197" s="1" t="s">
        <v>42</v>
      </c>
      <c r="G197" s="1" t="s">
        <v>43</v>
      </c>
      <c r="H197" s="1" t="s">
        <v>44</v>
      </c>
      <c r="I197" s="1" t="s">
        <v>45</v>
      </c>
      <c r="J197" s="11">
        <v>43322</v>
      </c>
      <c r="K197" s="1" t="s">
        <v>46</v>
      </c>
      <c r="L197" s="1" t="s">
        <v>25</v>
      </c>
      <c r="M197" s="1" t="s">
        <v>53</v>
      </c>
      <c r="N197" s="1" t="s">
        <v>54</v>
      </c>
      <c r="O197" s="12">
        <v>178.5</v>
      </c>
      <c r="P197" s="1">
        <v>57</v>
      </c>
      <c r="Q197" s="12">
        <v>10174.5</v>
      </c>
      <c r="R197" s="12">
        <v>976.75</v>
      </c>
    </row>
    <row r="198" spans="1:18" x14ac:dyDescent="0.3">
      <c r="A198" s="1"/>
      <c r="B198" s="6">
        <v>1224</v>
      </c>
      <c r="C198" s="7">
        <v>43322</v>
      </c>
      <c r="D198" s="6">
        <v>10</v>
      </c>
      <c r="E198" s="8" t="s">
        <v>72</v>
      </c>
      <c r="F198" s="8" t="s">
        <v>73</v>
      </c>
      <c r="G198" s="8" t="s">
        <v>74</v>
      </c>
      <c r="H198" s="8" t="s">
        <v>75</v>
      </c>
      <c r="I198" s="8" t="s">
        <v>33</v>
      </c>
      <c r="J198" s="7">
        <v>43324</v>
      </c>
      <c r="K198" s="8" t="s">
        <v>24</v>
      </c>
      <c r="L198" s="8" t="s">
        <v>35</v>
      </c>
      <c r="M198" s="8" t="s">
        <v>76</v>
      </c>
      <c r="N198" s="8" t="s">
        <v>27</v>
      </c>
      <c r="O198" s="9">
        <v>41.86</v>
      </c>
      <c r="P198" s="8">
        <v>23</v>
      </c>
      <c r="Q198" s="9">
        <v>962.78</v>
      </c>
      <c r="R198" s="9">
        <v>93.39</v>
      </c>
    </row>
    <row r="199" spans="1:18" x14ac:dyDescent="0.3">
      <c r="A199" s="1"/>
      <c r="B199" s="10">
        <v>1225</v>
      </c>
      <c r="C199" s="11">
        <v>43319</v>
      </c>
      <c r="D199" s="10">
        <v>7</v>
      </c>
      <c r="E199" s="1" t="s">
        <v>77</v>
      </c>
      <c r="F199" s="1" t="s">
        <v>78</v>
      </c>
      <c r="G199" s="1" t="s">
        <v>78</v>
      </c>
      <c r="H199" s="1" t="s">
        <v>44</v>
      </c>
      <c r="I199" s="1" t="s">
        <v>45</v>
      </c>
      <c r="J199" s="10"/>
      <c r="K199" s="1"/>
      <c r="L199" s="1"/>
      <c r="M199" s="1" t="s">
        <v>40</v>
      </c>
      <c r="N199" s="1" t="s">
        <v>27</v>
      </c>
      <c r="O199" s="12">
        <v>644</v>
      </c>
      <c r="P199" s="1">
        <v>86</v>
      </c>
      <c r="Q199" s="12">
        <v>55384</v>
      </c>
      <c r="R199" s="12">
        <v>5593.78</v>
      </c>
    </row>
    <row r="200" spans="1:18" x14ac:dyDescent="0.3">
      <c r="A200" s="1"/>
      <c r="B200" s="6">
        <v>1226</v>
      </c>
      <c r="C200" s="7">
        <v>43322</v>
      </c>
      <c r="D200" s="6">
        <v>10</v>
      </c>
      <c r="E200" s="8" t="s">
        <v>72</v>
      </c>
      <c r="F200" s="8" t="s">
        <v>73</v>
      </c>
      <c r="G200" s="8" t="s">
        <v>74</v>
      </c>
      <c r="H200" s="8" t="s">
        <v>75</v>
      </c>
      <c r="I200" s="8" t="s">
        <v>33</v>
      </c>
      <c r="J200" s="7">
        <v>43324</v>
      </c>
      <c r="K200" s="8" t="s">
        <v>34</v>
      </c>
      <c r="L200" s="8"/>
      <c r="M200" s="8" t="s">
        <v>79</v>
      </c>
      <c r="N200" s="8" t="s">
        <v>80</v>
      </c>
      <c r="O200" s="9">
        <v>350</v>
      </c>
      <c r="P200" s="8">
        <v>47</v>
      </c>
      <c r="Q200" s="9">
        <v>16450</v>
      </c>
      <c r="R200" s="9">
        <v>1628.55</v>
      </c>
    </row>
    <row r="201" spans="1:18" x14ac:dyDescent="0.3">
      <c r="A201" s="1"/>
      <c r="B201" s="10">
        <v>1227</v>
      </c>
      <c r="C201" s="11">
        <v>43322</v>
      </c>
      <c r="D201" s="10">
        <v>10</v>
      </c>
      <c r="E201" s="1" t="s">
        <v>72</v>
      </c>
      <c r="F201" s="1" t="s">
        <v>73</v>
      </c>
      <c r="G201" s="1" t="s">
        <v>74</v>
      </c>
      <c r="H201" s="1" t="s">
        <v>75</v>
      </c>
      <c r="I201" s="1" t="s">
        <v>33</v>
      </c>
      <c r="J201" s="11">
        <v>43324</v>
      </c>
      <c r="K201" s="1" t="s">
        <v>34</v>
      </c>
      <c r="L201" s="1"/>
      <c r="M201" s="1" t="s">
        <v>81</v>
      </c>
      <c r="N201" s="1" t="s">
        <v>82</v>
      </c>
      <c r="O201" s="12">
        <v>308</v>
      </c>
      <c r="P201" s="1">
        <v>97</v>
      </c>
      <c r="Q201" s="12">
        <v>29876</v>
      </c>
      <c r="R201" s="12">
        <v>3107.1</v>
      </c>
    </row>
    <row r="202" spans="1:18" x14ac:dyDescent="0.3">
      <c r="A202" s="1"/>
      <c r="B202" s="6">
        <v>1228</v>
      </c>
      <c r="C202" s="7">
        <v>43322</v>
      </c>
      <c r="D202" s="6">
        <v>10</v>
      </c>
      <c r="E202" s="8" t="s">
        <v>72</v>
      </c>
      <c r="F202" s="8" t="s">
        <v>73</v>
      </c>
      <c r="G202" s="8" t="s">
        <v>74</v>
      </c>
      <c r="H202" s="8" t="s">
        <v>75</v>
      </c>
      <c r="I202" s="8" t="s">
        <v>33</v>
      </c>
      <c r="J202" s="7">
        <v>43324</v>
      </c>
      <c r="K202" s="8" t="s">
        <v>34</v>
      </c>
      <c r="L202" s="8"/>
      <c r="M202" s="8" t="s">
        <v>47</v>
      </c>
      <c r="N202" s="8" t="s">
        <v>48</v>
      </c>
      <c r="O202" s="9">
        <v>128.80000000000001</v>
      </c>
      <c r="P202" s="8">
        <v>96</v>
      </c>
      <c r="Q202" s="9">
        <v>12364.8</v>
      </c>
      <c r="R202" s="9">
        <v>1211.75</v>
      </c>
    </row>
    <row r="203" spans="1:18" x14ac:dyDescent="0.3">
      <c r="A203" s="1"/>
      <c r="B203" s="10">
        <v>1229</v>
      </c>
      <c r="C203" s="11">
        <v>43323</v>
      </c>
      <c r="D203" s="10">
        <v>11</v>
      </c>
      <c r="E203" s="1" t="s">
        <v>83</v>
      </c>
      <c r="F203" s="1" t="s">
        <v>84</v>
      </c>
      <c r="G203" s="1" t="s">
        <v>84</v>
      </c>
      <c r="H203" s="1" t="s">
        <v>70</v>
      </c>
      <c r="I203" s="1" t="s">
        <v>71</v>
      </c>
      <c r="J203" s="10"/>
      <c r="K203" s="1" t="s">
        <v>46</v>
      </c>
      <c r="L203" s="1"/>
      <c r="M203" s="1" t="s">
        <v>28</v>
      </c>
      <c r="N203" s="1" t="s">
        <v>29</v>
      </c>
      <c r="O203" s="12">
        <v>49</v>
      </c>
      <c r="P203" s="1">
        <v>31</v>
      </c>
      <c r="Q203" s="12">
        <v>1519</v>
      </c>
      <c r="R203" s="12">
        <v>151.9</v>
      </c>
    </row>
    <row r="204" spans="1:18" x14ac:dyDescent="0.3">
      <c r="A204" s="1"/>
      <c r="B204" s="6">
        <v>1230</v>
      </c>
      <c r="C204" s="7">
        <v>43323</v>
      </c>
      <c r="D204" s="6">
        <v>11</v>
      </c>
      <c r="E204" s="8" t="s">
        <v>83</v>
      </c>
      <c r="F204" s="8" t="s">
        <v>84</v>
      </c>
      <c r="G204" s="8" t="s">
        <v>84</v>
      </c>
      <c r="H204" s="8" t="s">
        <v>70</v>
      </c>
      <c r="I204" s="8" t="s">
        <v>71</v>
      </c>
      <c r="J204" s="6"/>
      <c r="K204" s="8" t="s">
        <v>46</v>
      </c>
      <c r="L204" s="8"/>
      <c r="M204" s="8" t="s">
        <v>76</v>
      </c>
      <c r="N204" s="8" t="s">
        <v>27</v>
      </c>
      <c r="O204" s="9">
        <v>41.86</v>
      </c>
      <c r="P204" s="8">
        <v>52</v>
      </c>
      <c r="Q204" s="9">
        <v>2176.7199999999998</v>
      </c>
      <c r="R204" s="9">
        <v>224.2</v>
      </c>
    </row>
    <row r="205" spans="1:18" x14ac:dyDescent="0.3">
      <c r="A205" s="1"/>
      <c r="B205" s="10">
        <v>1231</v>
      </c>
      <c r="C205" s="11">
        <v>43313</v>
      </c>
      <c r="D205" s="10">
        <v>1</v>
      </c>
      <c r="E205" s="1" t="s">
        <v>85</v>
      </c>
      <c r="F205" s="1" t="s">
        <v>86</v>
      </c>
      <c r="G205" s="1" t="s">
        <v>87</v>
      </c>
      <c r="H205" s="1" t="s">
        <v>44</v>
      </c>
      <c r="I205" s="1" t="s">
        <v>45</v>
      </c>
      <c r="J205" s="10"/>
      <c r="K205" s="1"/>
      <c r="L205" s="1"/>
      <c r="M205" s="1" t="s">
        <v>39</v>
      </c>
      <c r="N205" s="1" t="s">
        <v>27</v>
      </c>
      <c r="O205" s="12">
        <v>252</v>
      </c>
      <c r="P205" s="1">
        <v>91</v>
      </c>
      <c r="Q205" s="12">
        <v>22932</v>
      </c>
      <c r="R205" s="12">
        <v>2224.4</v>
      </c>
    </row>
    <row r="206" spans="1:18" x14ac:dyDescent="0.3">
      <c r="A206" s="1"/>
      <c r="B206" s="6">
        <v>1232</v>
      </c>
      <c r="C206" s="7">
        <v>43313</v>
      </c>
      <c r="D206" s="6">
        <v>1</v>
      </c>
      <c r="E206" s="8" t="s">
        <v>85</v>
      </c>
      <c r="F206" s="8" t="s">
        <v>86</v>
      </c>
      <c r="G206" s="8" t="s">
        <v>87</v>
      </c>
      <c r="H206" s="8" t="s">
        <v>44</v>
      </c>
      <c r="I206" s="8" t="s">
        <v>45</v>
      </c>
      <c r="J206" s="6"/>
      <c r="K206" s="8"/>
      <c r="L206" s="8"/>
      <c r="M206" s="8" t="s">
        <v>40</v>
      </c>
      <c r="N206" s="8" t="s">
        <v>27</v>
      </c>
      <c r="O206" s="9">
        <v>644</v>
      </c>
      <c r="P206" s="8">
        <v>14</v>
      </c>
      <c r="Q206" s="9">
        <v>9016</v>
      </c>
      <c r="R206" s="9">
        <v>892.58</v>
      </c>
    </row>
    <row r="207" spans="1:18" x14ac:dyDescent="0.3">
      <c r="A207" s="1"/>
      <c r="B207" s="10">
        <v>1233</v>
      </c>
      <c r="C207" s="11">
        <v>43313</v>
      </c>
      <c r="D207" s="10">
        <v>1</v>
      </c>
      <c r="E207" s="1" t="s">
        <v>85</v>
      </c>
      <c r="F207" s="1" t="s">
        <v>86</v>
      </c>
      <c r="G207" s="1" t="s">
        <v>87</v>
      </c>
      <c r="H207" s="1" t="s">
        <v>44</v>
      </c>
      <c r="I207" s="1" t="s">
        <v>45</v>
      </c>
      <c r="J207" s="10"/>
      <c r="K207" s="1"/>
      <c r="L207" s="1"/>
      <c r="M207" s="1" t="s">
        <v>76</v>
      </c>
      <c r="N207" s="1" t="s">
        <v>27</v>
      </c>
      <c r="O207" s="12">
        <v>41.86</v>
      </c>
      <c r="P207" s="1">
        <v>44</v>
      </c>
      <c r="Q207" s="12">
        <v>1841.84</v>
      </c>
      <c r="R207" s="12">
        <v>186.03</v>
      </c>
    </row>
    <row r="208" spans="1:18" x14ac:dyDescent="0.3">
      <c r="A208" s="1"/>
      <c r="B208" s="6">
        <v>1234</v>
      </c>
      <c r="C208" s="7">
        <v>43340</v>
      </c>
      <c r="D208" s="6">
        <v>28</v>
      </c>
      <c r="E208" s="8" t="s">
        <v>67</v>
      </c>
      <c r="F208" s="8" t="s">
        <v>68</v>
      </c>
      <c r="G208" s="8" t="s">
        <v>69</v>
      </c>
      <c r="H208" s="8" t="s">
        <v>70</v>
      </c>
      <c r="I208" s="8" t="s">
        <v>71</v>
      </c>
      <c r="J208" s="7">
        <v>43342</v>
      </c>
      <c r="K208" s="8" t="s">
        <v>46</v>
      </c>
      <c r="L208" s="8" t="s">
        <v>35</v>
      </c>
      <c r="M208" s="8" t="s">
        <v>59</v>
      </c>
      <c r="N208" s="8" t="s">
        <v>60</v>
      </c>
      <c r="O208" s="9">
        <v>135.1</v>
      </c>
      <c r="P208" s="8">
        <v>97</v>
      </c>
      <c r="Q208" s="9">
        <v>13104.7</v>
      </c>
      <c r="R208" s="9">
        <v>1336.68</v>
      </c>
    </row>
    <row r="209" spans="1:18" x14ac:dyDescent="0.3">
      <c r="A209" s="1"/>
      <c r="B209" s="10">
        <v>1235</v>
      </c>
      <c r="C209" s="11">
        <v>43340</v>
      </c>
      <c r="D209" s="10">
        <v>28</v>
      </c>
      <c r="E209" s="1" t="s">
        <v>67</v>
      </c>
      <c r="F209" s="1" t="s">
        <v>68</v>
      </c>
      <c r="G209" s="1" t="s">
        <v>69</v>
      </c>
      <c r="H209" s="1" t="s">
        <v>70</v>
      </c>
      <c r="I209" s="1" t="s">
        <v>71</v>
      </c>
      <c r="J209" s="11">
        <v>43342</v>
      </c>
      <c r="K209" s="1" t="s">
        <v>46</v>
      </c>
      <c r="L209" s="1" t="s">
        <v>35</v>
      </c>
      <c r="M209" s="1" t="s">
        <v>88</v>
      </c>
      <c r="N209" s="1" t="s">
        <v>89</v>
      </c>
      <c r="O209" s="12">
        <v>257.60000000000002</v>
      </c>
      <c r="P209" s="1">
        <v>80</v>
      </c>
      <c r="Q209" s="12">
        <v>20608</v>
      </c>
      <c r="R209" s="12">
        <v>2102.02</v>
      </c>
    </row>
    <row r="210" spans="1:18" x14ac:dyDescent="0.3">
      <c r="A210" s="1"/>
      <c r="B210" s="6">
        <v>1236</v>
      </c>
      <c r="C210" s="7">
        <v>43321</v>
      </c>
      <c r="D210" s="6">
        <v>9</v>
      </c>
      <c r="E210" s="8" t="s">
        <v>90</v>
      </c>
      <c r="F210" s="8" t="s">
        <v>91</v>
      </c>
      <c r="G210" s="8" t="s">
        <v>51</v>
      </c>
      <c r="H210" s="8" t="s">
        <v>92</v>
      </c>
      <c r="I210" s="8" t="s">
        <v>23</v>
      </c>
      <c r="J210" s="7">
        <v>43323</v>
      </c>
      <c r="K210" s="8" t="s">
        <v>34</v>
      </c>
      <c r="L210" s="8" t="s">
        <v>25</v>
      </c>
      <c r="M210" s="8" t="s">
        <v>93</v>
      </c>
      <c r="N210" s="8" t="s">
        <v>94</v>
      </c>
      <c r="O210" s="9">
        <v>273</v>
      </c>
      <c r="P210" s="8">
        <v>66</v>
      </c>
      <c r="Q210" s="9">
        <v>18018</v>
      </c>
      <c r="R210" s="9">
        <v>1855.85</v>
      </c>
    </row>
    <row r="211" spans="1:18" x14ac:dyDescent="0.3">
      <c r="A211" s="1"/>
      <c r="B211" s="10">
        <v>1237</v>
      </c>
      <c r="C211" s="11">
        <v>43321</v>
      </c>
      <c r="D211" s="10">
        <v>9</v>
      </c>
      <c r="E211" s="1" t="s">
        <v>90</v>
      </c>
      <c r="F211" s="1" t="s">
        <v>91</v>
      </c>
      <c r="G211" s="1" t="s">
        <v>51</v>
      </c>
      <c r="H211" s="1" t="s">
        <v>92</v>
      </c>
      <c r="I211" s="1" t="s">
        <v>23</v>
      </c>
      <c r="J211" s="11">
        <v>43323</v>
      </c>
      <c r="K211" s="1" t="s">
        <v>34</v>
      </c>
      <c r="L211" s="1" t="s">
        <v>25</v>
      </c>
      <c r="M211" s="1" t="s">
        <v>95</v>
      </c>
      <c r="N211" s="1" t="s">
        <v>96</v>
      </c>
      <c r="O211" s="12">
        <v>487.2</v>
      </c>
      <c r="P211" s="1">
        <v>32</v>
      </c>
      <c r="Q211" s="12">
        <v>15590.4</v>
      </c>
      <c r="R211" s="12">
        <v>1559.04</v>
      </c>
    </row>
    <row r="212" spans="1:18" x14ac:dyDescent="0.3">
      <c r="A212" s="1"/>
      <c r="B212" s="6">
        <v>1238</v>
      </c>
      <c r="C212" s="7">
        <v>43318</v>
      </c>
      <c r="D212" s="6">
        <v>6</v>
      </c>
      <c r="E212" s="8" t="s">
        <v>61</v>
      </c>
      <c r="F212" s="8" t="s">
        <v>62</v>
      </c>
      <c r="G212" s="8" t="s">
        <v>63</v>
      </c>
      <c r="H212" s="8" t="s">
        <v>64</v>
      </c>
      <c r="I212" s="8" t="s">
        <v>45</v>
      </c>
      <c r="J212" s="7">
        <v>43320</v>
      </c>
      <c r="K212" s="8" t="s">
        <v>24</v>
      </c>
      <c r="L212" s="8" t="s">
        <v>35</v>
      </c>
      <c r="M212" s="8" t="s">
        <v>26</v>
      </c>
      <c r="N212" s="8" t="s">
        <v>27</v>
      </c>
      <c r="O212" s="9">
        <v>196</v>
      </c>
      <c r="P212" s="8">
        <v>52</v>
      </c>
      <c r="Q212" s="9">
        <v>10192</v>
      </c>
      <c r="R212" s="9">
        <v>1019.2</v>
      </c>
    </row>
    <row r="213" spans="1:18" x14ac:dyDescent="0.3">
      <c r="A213" s="1"/>
      <c r="B213" s="10">
        <v>1239</v>
      </c>
      <c r="C213" s="11">
        <v>43320</v>
      </c>
      <c r="D213" s="10">
        <v>8</v>
      </c>
      <c r="E213" s="1" t="s">
        <v>41</v>
      </c>
      <c r="F213" s="1" t="s">
        <v>42</v>
      </c>
      <c r="G213" s="1" t="s">
        <v>43</v>
      </c>
      <c r="H213" s="1" t="s">
        <v>44</v>
      </c>
      <c r="I213" s="1" t="s">
        <v>45</v>
      </c>
      <c r="J213" s="11">
        <v>43322</v>
      </c>
      <c r="K213" s="1" t="s">
        <v>24</v>
      </c>
      <c r="L213" s="1" t="s">
        <v>25</v>
      </c>
      <c r="M213" s="1" t="s">
        <v>65</v>
      </c>
      <c r="N213" s="1" t="s">
        <v>66</v>
      </c>
      <c r="O213" s="12">
        <v>560</v>
      </c>
      <c r="P213" s="1">
        <v>78</v>
      </c>
      <c r="Q213" s="12">
        <v>43680</v>
      </c>
      <c r="R213" s="12">
        <v>4455.3599999999997</v>
      </c>
    </row>
    <row r="214" spans="1:18" x14ac:dyDescent="0.3">
      <c r="A214" s="1"/>
      <c r="B214" s="6">
        <v>1240</v>
      </c>
      <c r="C214" s="7">
        <v>43320</v>
      </c>
      <c r="D214" s="6">
        <v>8</v>
      </c>
      <c r="E214" s="8" t="s">
        <v>41</v>
      </c>
      <c r="F214" s="8" t="s">
        <v>42</v>
      </c>
      <c r="G214" s="8" t="s">
        <v>43</v>
      </c>
      <c r="H214" s="8" t="s">
        <v>44</v>
      </c>
      <c r="I214" s="8" t="s">
        <v>45</v>
      </c>
      <c r="J214" s="7">
        <v>43322</v>
      </c>
      <c r="K214" s="8" t="s">
        <v>24</v>
      </c>
      <c r="L214" s="8" t="s">
        <v>25</v>
      </c>
      <c r="M214" s="8" t="s">
        <v>47</v>
      </c>
      <c r="N214" s="8" t="s">
        <v>48</v>
      </c>
      <c r="O214" s="9">
        <v>128.80000000000001</v>
      </c>
      <c r="P214" s="8">
        <v>54</v>
      </c>
      <c r="Q214" s="9">
        <v>6955.2</v>
      </c>
      <c r="R214" s="9">
        <v>688.56</v>
      </c>
    </row>
    <row r="215" spans="1:18" x14ac:dyDescent="0.3">
      <c r="A215" s="1"/>
      <c r="B215" s="10">
        <v>1241</v>
      </c>
      <c r="C215" s="11">
        <v>43337</v>
      </c>
      <c r="D215" s="10">
        <v>25</v>
      </c>
      <c r="E215" s="1" t="s">
        <v>99</v>
      </c>
      <c r="F215" s="1" t="s">
        <v>73</v>
      </c>
      <c r="G215" s="1" t="s">
        <v>74</v>
      </c>
      <c r="H215" s="1" t="s">
        <v>75</v>
      </c>
      <c r="I215" s="1" t="s">
        <v>33</v>
      </c>
      <c r="J215" s="11">
        <v>43339</v>
      </c>
      <c r="K215" s="1" t="s">
        <v>34</v>
      </c>
      <c r="L215" s="1" t="s">
        <v>58</v>
      </c>
      <c r="M215" s="1" t="s">
        <v>104</v>
      </c>
      <c r="N215" s="1" t="s">
        <v>48</v>
      </c>
      <c r="O215" s="12">
        <v>140</v>
      </c>
      <c r="P215" s="1">
        <v>55</v>
      </c>
      <c r="Q215" s="12">
        <v>7700</v>
      </c>
      <c r="R215" s="12">
        <v>731.5</v>
      </c>
    </row>
    <row r="216" spans="1:18" x14ac:dyDescent="0.3">
      <c r="A216" s="1"/>
      <c r="B216" s="6">
        <v>1242</v>
      </c>
      <c r="C216" s="7">
        <v>43338</v>
      </c>
      <c r="D216" s="6">
        <v>26</v>
      </c>
      <c r="E216" s="8" t="s">
        <v>100</v>
      </c>
      <c r="F216" s="8" t="s">
        <v>84</v>
      </c>
      <c r="G216" s="8" t="s">
        <v>84</v>
      </c>
      <c r="H216" s="8" t="s">
        <v>70</v>
      </c>
      <c r="I216" s="8" t="s">
        <v>71</v>
      </c>
      <c r="J216" s="7">
        <v>43340</v>
      </c>
      <c r="K216" s="8" t="s">
        <v>46</v>
      </c>
      <c r="L216" s="8" t="s">
        <v>35</v>
      </c>
      <c r="M216" s="8" t="s">
        <v>105</v>
      </c>
      <c r="N216" s="8" t="s">
        <v>106</v>
      </c>
      <c r="O216" s="9">
        <v>298.89999999999998</v>
      </c>
      <c r="P216" s="8">
        <v>60</v>
      </c>
      <c r="Q216" s="9">
        <v>17934</v>
      </c>
      <c r="R216" s="9">
        <v>1811.33</v>
      </c>
    </row>
    <row r="217" spans="1:18" x14ac:dyDescent="0.3">
      <c r="A217" s="1"/>
      <c r="B217" s="10">
        <v>1243</v>
      </c>
      <c r="C217" s="11">
        <v>43338</v>
      </c>
      <c r="D217" s="10">
        <v>26</v>
      </c>
      <c r="E217" s="1" t="s">
        <v>100</v>
      </c>
      <c r="F217" s="1" t="s">
        <v>84</v>
      </c>
      <c r="G217" s="1" t="s">
        <v>84</v>
      </c>
      <c r="H217" s="1" t="s">
        <v>70</v>
      </c>
      <c r="I217" s="1" t="s">
        <v>71</v>
      </c>
      <c r="J217" s="11">
        <v>43340</v>
      </c>
      <c r="K217" s="1" t="s">
        <v>46</v>
      </c>
      <c r="L217" s="1" t="s">
        <v>35</v>
      </c>
      <c r="M217" s="1" t="s">
        <v>59</v>
      </c>
      <c r="N217" s="1" t="s">
        <v>60</v>
      </c>
      <c r="O217" s="12">
        <v>135.1</v>
      </c>
      <c r="P217" s="1">
        <v>19</v>
      </c>
      <c r="Q217" s="12">
        <v>2566.9</v>
      </c>
      <c r="R217" s="12">
        <v>243.86</v>
      </c>
    </row>
    <row r="218" spans="1:18" x14ac:dyDescent="0.3">
      <c r="A218" s="1"/>
      <c r="B218" s="6">
        <v>1244</v>
      </c>
      <c r="C218" s="7">
        <v>43338</v>
      </c>
      <c r="D218" s="6">
        <v>26</v>
      </c>
      <c r="E218" s="8" t="s">
        <v>100</v>
      </c>
      <c r="F218" s="8" t="s">
        <v>84</v>
      </c>
      <c r="G218" s="8" t="s">
        <v>84</v>
      </c>
      <c r="H218" s="8" t="s">
        <v>70</v>
      </c>
      <c r="I218" s="8" t="s">
        <v>71</v>
      </c>
      <c r="J218" s="7">
        <v>43340</v>
      </c>
      <c r="K218" s="8" t="s">
        <v>46</v>
      </c>
      <c r="L218" s="8" t="s">
        <v>35</v>
      </c>
      <c r="M218" s="8" t="s">
        <v>88</v>
      </c>
      <c r="N218" s="8" t="s">
        <v>89</v>
      </c>
      <c r="O218" s="9">
        <v>257.60000000000002</v>
      </c>
      <c r="P218" s="8">
        <v>66</v>
      </c>
      <c r="Q218" s="9">
        <v>17001.599999999999</v>
      </c>
      <c r="R218" s="9">
        <v>1751.16</v>
      </c>
    </row>
    <row r="219" spans="1:18" x14ac:dyDescent="0.3">
      <c r="A219" s="1"/>
      <c r="B219" s="10">
        <v>1245</v>
      </c>
      <c r="C219" s="11">
        <v>43341</v>
      </c>
      <c r="D219" s="10">
        <v>29</v>
      </c>
      <c r="E219" s="1" t="s">
        <v>49</v>
      </c>
      <c r="F219" s="1" t="s">
        <v>50</v>
      </c>
      <c r="G219" s="1" t="s">
        <v>51</v>
      </c>
      <c r="H219" s="1" t="s">
        <v>52</v>
      </c>
      <c r="I219" s="1" t="s">
        <v>23</v>
      </c>
      <c r="J219" s="11">
        <v>43343</v>
      </c>
      <c r="K219" s="1" t="s">
        <v>24</v>
      </c>
      <c r="L219" s="1" t="s">
        <v>25</v>
      </c>
      <c r="M219" s="1" t="s">
        <v>26</v>
      </c>
      <c r="N219" s="1" t="s">
        <v>27</v>
      </c>
      <c r="O219" s="12">
        <v>196</v>
      </c>
      <c r="P219" s="1">
        <v>42</v>
      </c>
      <c r="Q219" s="12">
        <v>8232</v>
      </c>
      <c r="R219" s="12">
        <v>831.43</v>
      </c>
    </row>
    <row r="220" spans="1:18" x14ac:dyDescent="0.3">
      <c r="A220" s="1"/>
      <c r="B220" s="6">
        <v>1246</v>
      </c>
      <c r="C220" s="7">
        <v>43318</v>
      </c>
      <c r="D220" s="6">
        <v>6</v>
      </c>
      <c r="E220" s="8" t="s">
        <v>61</v>
      </c>
      <c r="F220" s="8" t="s">
        <v>62</v>
      </c>
      <c r="G220" s="8" t="s">
        <v>63</v>
      </c>
      <c r="H220" s="8" t="s">
        <v>64</v>
      </c>
      <c r="I220" s="8" t="s">
        <v>45</v>
      </c>
      <c r="J220" s="7">
        <v>43320</v>
      </c>
      <c r="K220" s="8" t="s">
        <v>46</v>
      </c>
      <c r="L220" s="8" t="s">
        <v>25</v>
      </c>
      <c r="M220" s="8" t="s">
        <v>53</v>
      </c>
      <c r="N220" s="8" t="s">
        <v>54</v>
      </c>
      <c r="O220" s="9">
        <v>178.5</v>
      </c>
      <c r="P220" s="8">
        <v>72</v>
      </c>
      <c r="Q220" s="9">
        <v>12852</v>
      </c>
      <c r="R220" s="9">
        <v>1246.6400000000001</v>
      </c>
    </row>
    <row r="221" spans="1:18" x14ac:dyDescent="0.3">
      <c r="A221" s="1"/>
      <c r="B221" s="10">
        <v>1248</v>
      </c>
      <c r="C221" s="11">
        <v>43316</v>
      </c>
      <c r="D221" s="10">
        <v>4</v>
      </c>
      <c r="E221" s="1" t="s">
        <v>30</v>
      </c>
      <c r="F221" s="1" t="s">
        <v>31</v>
      </c>
      <c r="G221" s="1" t="s">
        <v>31</v>
      </c>
      <c r="H221" s="1" t="s">
        <v>32</v>
      </c>
      <c r="I221" s="1" t="s">
        <v>33</v>
      </c>
      <c r="J221" s="11">
        <v>43318</v>
      </c>
      <c r="K221" s="1" t="s">
        <v>34</v>
      </c>
      <c r="L221" s="1" t="s">
        <v>35</v>
      </c>
      <c r="M221" s="1" t="s">
        <v>107</v>
      </c>
      <c r="N221" s="1" t="s">
        <v>80</v>
      </c>
      <c r="O221" s="12">
        <v>1134</v>
      </c>
      <c r="P221" s="1">
        <v>32</v>
      </c>
      <c r="Q221" s="12">
        <v>36288</v>
      </c>
      <c r="R221" s="12">
        <v>3519.94</v>
      </c>
    </row>
    <row r="222" spans="1:18" x14ac:dyDescent="0.3">
      <c r="A222" s="1"/>
      <c r="B222" s="6">
        <v>1249</v>
      </c>
      <c r="C222" s="7">
        <v>43316</v>
      </c>
      <c r="D222" s="6">
        <v>4</v>
      </c>
      <c r="E222" s="8" t="s">
        <v>30</v>
      </c>
      <c r="F222" s="8" t="s">
        <v>31</v>
      </c>
      <c r="G222" s="8" t="s">
        <v>31</v>
      </c>
      <c r="H222" s="8" t="s">
        <v>32</v>
      </c>
      <c r="I222" s="8" t="s">
        <v>33</v>
      </c>
      <c r="J222" s="7">
        <v>43318</v>
      </c>
      <c r="K222" s="8" t="s">
        <v>34</v>
      </c>
      <c r="L222" s="8" t="s">
        <v>35</v>
      </c>
      <c r="M222" s="8" t="s">
        <v>108</v>
      </c>
      <c r="N222" s="8" t="s">
        <v>109</v>
      </c>
      <c r="O222" s="9">
        <v>98</v>
      </c>
      <c r="P222" s="8">
        <v>76</v>
      </c>
      <c r="Q222" s="9">
        <v>7448</v>
      </c>
      <c r="R222" s="9">
        <v>752.25</v>
      </c>
    </row>
    <row r="223" spans="1:18" x14ac:dyDescent="0.3">
      <c r="A223" s="1"/>
      <c r="B223" s="10">
        <v>1250</v>
      </c>
      <c r="C223" s="11">
        <v>43353</v>
      </c>
      <c r="D223" s="10">
        <v>10</v>
      </c>
      <c r="E223" s="1" t="s">
        <v>72</v>
      </c>
      <c r="F223" s="1" t="s">
        <v>73</v>
      </c>
      <c r="G223" s="1" t="s">
        <v>74</v>
      </c>
      <c r="H223" s="1" t="s">
        <v>75</v>
      </c>
      <c r="I223" s="1" t="s">
        <v>33</v>
      </c>
      <c r="J223" s="11">
        <v>43355</v>
      </c>
      <c r="K223" s="1" t="s">
        <v>34</v>
      </c>
      <c r="L223" s="1"/>
      <c r="M223" s="1" t="s">
        <v>47</v>
      </c>
      <c r="N223" s="1" t="s">
        <v>48</v>
      </c>
      <c r="O223" s="12">
        <v>128.80000000000001</v>
      </c>
      <c r="P223" s="1">
        <v>83</v>
      </c>
      <c r="Q223" s="12">
        <v>10690.4</v>
      </c>
      <c r="R223" s="12">
        <v>1047.6600000000001</v>
      </c>
    </row>
    <row r="224" spans="1:18" x14ac:dyDescent="0.3">
      <c r="A224" s="1"/>
      <c r="B224" s="6">
        <v>1251</v>
      </c>
      <c r="C224" s="7">
        <v>43354</v>
      </c>
      <c r="D224" s="6">
        <v>11</v>
      </c>
      <c r="E224" s="8" t="s">
        <v>83</v>
      </c>
      <c r="F224" s="8" t="s">
        <v>84</v>
      </c>
      <c r="G224" s="8" t="s">
        <v>84</v>
      </c>
      <c r="H224" s="8" t="s">
        <v>70</v>
      </c>
      <c r="I224" s="8" t="s">
        <v>71</v>
      </c>
      <c r="J224" s="6"/>
      <c r="K224" s="8" t="s">
        <v>46</v>
      </c>
      <c r="L224" s="8"/>
      <c r="M224" s="8" t="s">
        <v>28</v>
      </c>
      <c r="N224" s="8" t="s">
        <v>29</v>
      </c>
      <c r="O224" s="9">
        <v>49</v>
      </c>
      <c r="P224" s="8">
        <v>91</v>
      </c>
      <c r="Q224" s="9">
        <v>4459</v>
      </c>
      <c r="R224" s="9">
        <v>436.98</v>
      </c>
    </row>
    <row r="225" spans="1:18" x14ac:dyDescent="0.3">
      <c r="A225" s="1"/>
      <c r="B225" s="10">
        <v>1252</v>
      </c>
      <c r="C225" s="11">
        <v>43354</v>
      </c>
      <c r="D225" s="10">
        <v>11</v>
      </c>
      <c r="E225" s="1" t="s">
        <v>83</v>
      </c>
      <c r="F225" s="1" t="s">
        <v>84</v>
      </c>
      <c r="G225" s="1" t="s">
        <v>84</v>
      </c>
      <c r="H225" s="1" t="s">
        <v>70</v>
      </c>
      <c r="I225" s="1" t="s">
        <v>71</v>
      </c>
      <c r="J225" s="10"/>
      <c r="K225" s="1" t="s">
        <v>46</v>
      </c>
      <c r="L225" s="1"/>
      <c r="M225" s="1" t="s">
        <v>76</v>
      </c>
      <c r="N225" s="1" t="s">
        <v>27</v>
      </c>
      <c r="O225" s="12">
        <v>41.86</v>
      </c>
      <c r="P225" s="1">
        <v>64</v>
      </c>
      <c r="Q225" s="12">
        <v>2679.04</v>
      </c>
      <c r="R225" s="12">
        <v>273.26</v>
      </c>
    </row>
    <row r="226" spans="1:18" x14ac:dyDescent="0.3">
      <c r="A226" s="1"/>
      <c r="B226" s="6">
        <v>1253</v>
      </c>
      <c r="C226" s="7">
        <v>43344</v>
      </c>
      <c r="D226" s="6">
        <v>1</v>
      </c>
      <c r="E226" s="8" t="s">
        <v>85</v>
      </c>
      <c r="F226" s="8" t="s">
        <v>86</v>
      </c>
      <c r="G226" s="8" t="s">
        <v>87</v>
      </c>
      <c r="H226" s="8" t="s">
        <v>44</v>
      </c>
      <c r="I226" s="8" t="s">
        <v>45</v>
      </c>
      <c r="J226" s="6"/>
      <c r="K226" s="8"/>
      <c r="L226" s="8"/>
      <c r="M226" s="8" t="s">
        <v>39</v>
      </c>
      <c r="N226" s="8" t="s">
        <v>27</v>
      </c>
      <c r="O226" s="9">
        <v>252</v>
      </c>
      <c r="P226" s="8">
        <v>58</v>
      </c>
      <c r="Q226" s="9">
        <v>14616</v>
      </c>
      <c r="R226" s="9">
        <v>1446.98</v>
      </c>
    </row>
    <row r="227" spans="1:18" x14ac:dyDescent="0.3">
      <c r="A227" s="1"/>
      <c r="B227" s="10">
        <v>1254</v>
      </c>
      <c r="C227" s="11">
        <v>43344</v>
      </c>
      <c r="D227" s="10">
        <v>1</v>
      </c>
      <c r="E227" s="1" t="s">
        <v>85</v>
      </c>
      <c r="F227" s="1" t="s">
        <v>86</v>
      </c>
      <c r="G227" s="1" t="s">
        <v>87</v>
      </c>
      <c r="H227" s="1" t="s">
        <v>44</v>
      </c>
      <c r="I227" s="1" t="s">
        <v>45</v>
      </c>
      <c r="J227" s="10"/>
      <c r="K227" s="1"/>
      <c r="L227" s="1"/>
      <c r="M227" s="1" t="s">
        <v>40</v>
      </c>
      <c r="N227" s="1" t="s">
        <v>27</v>
      </c>
      <c r="O227" s="12">
        <v>644</v>
      </c>
      <c r="P227" s="1">
        <v>97</v>
      </c>
      <c r="Q227" s="12">
        <v>62468</v>
      </c>
      <c r="R227" s="12">
        <v>6496.67</v>
      </c>
    </row>
    <row r="228" spans="1:18" x14ac:dyDescent="0.3">
      <c r="A228" s="1"/>
      <c r="B228" s="6">
        <v>1255</v>
      </c>
      <c r="C228" s="7">
        <v>43344</v>
      </c>
      <c r="D228" s="6">
        <v>1</v>
      </c>
      <c r="E228" s="8" t="s">
        <v>85</v>
      </c>
      <c r="F228" s="8" t="s">
        <v>86</v>
      </c>
      <c r="G228" s="8" t="s">
        <v>87</v>
      </c>
      <c r="H228" s="8" t="s">
        <v>44</v>
      </c>
      <c r="I228" s="8" t="s">
        <v>45</v>
      </c>
      <c r="J228" s="6"/>
      <c r="K228" s="8"/>
      <c r="L228" s="8"/>
      <c r="M228" s="8" t="s">
        <v>76</v>
      </c>
      <c r="N228" s="8" t="s">
        <v>27</v>
      </c>
      <c r="O228" s="9">
        <v>41.86</v>
      </c>
      <c r="P228" s="8">
        <v>14</v>
      </c>
      <c r="Q228" s="9">
        <v>586.04</v>
      </c>
      <c r="R228" s="9">
        <v>60.95</v>
      </c>
    </row>
    <row r="229" spans="1:18" x14ac:dyDescent="0.3">
      <c r="A229" s="1"/>
      <c r="B229" s="10">
        <v>1256</v>
      </c>
      <c r="C229" s="11">
        <v>43371</v>
      </c>
      <c r="D229" s="10">
        <v>28</v>
      </c>
      <c r="E229" s="1" t="s">
        <v>67</v>
      </c>
      <c r="F229" s="1" t="s">
        <v>68</v>
      </c>
      <c r="G229" s="1" t="s">
        <v>69</v>
      </c>
      <c r="H229" s="1" t="s">
        <v>70</v>
      </c>
      <c r="I229" s="1" t="s">
        <v>71</v>
      </c>
      <c r="J229" s="11">
        <v>43373</v>
      </c>
      <c r="K229" s="1" t="s">
        <v>46</v>
      </c>
      <c r="L229" s="1" t="s">
        <v>35</v>
      </c>
      <c r="M229" s="1" t="s">
        <v>59</v>
      </c>
      <c r="N229" s="1" t="s">
        <v>60</v>
      </c>
      <c r="O229" s="12">
        <v>135.1</v>
      </c>
      <c r="P229" s="1">
        <v>68</v>
      </c>
      <c r="Q229" s="12">
        <v>9186.7999999999993</v>
      </c>
      <c r="R229" s="12">
        <v>900.31</v>
      </c>
    </row>
    <row r="230" spans="1:18" x14ac:dyDescent="0.3">
      <c r="A230" s="1"/>
      <c r="B230" s="6">
        <v>1257</v>
      </c>
      <c r="C230" s="7">
        <v>43371</v>
      </c>
      <c r="D230" s="6">
        <v>28</v>
      </c>
      <c r="E230" s="8" t="s">
        <v>67</v>
      </c>
      <c r="F230" s="8" t="s">
        <v>68</v>
      </c>
      <c r="G230" s="8" t="s">
        <v>69</v>
      </c>
      <c r="H230" s="8" t="s">
        <v>70</v>
      </c>
      <c r="I230" s="8" t="s">
        <v>71</v>
      </c>
      <c r="J230" s="7">
        <v>43373</v>
      </c>
      <c r="K230" s="8" t="s">
        <v>46</v>
      </c>
      <c r="L230" s="8" t="s">
        <v>35</v>
      </c>
      <c r="M230" s="8" t="s">
        <v>88</v>
      </c>
      <c r="N230" s="8" t="s">
        <v>89</v>
      </c>
      <c r="O230" s="9">
        <v>257.60000000000002</v>
      </c>
      <c r="P230" s="8">
        <v>32</v>
      </c>
      <c r="Q230" s="9">
        <v>8243.2000000000007</v>
      </c>
      <c r="R230" s="9">
        <v>824.32</v>
      </c>
    </row>
    <row r="231" spans="1:18" x14ac:dyDescent="0.3">
      <c r="A231" s="1"/>
      <c r="B231" s="10">
        <v>1258</v>
      </c>
      <c r="C231" s="11">
        <v>43352</v>
      </c>
      <c r="D231" s="10">
        <v>9</v>
      </c>
      <c r="E231" s="1" t="s">
        <v>90</v>
      </c>
      <c r="F231" s="1" t="s">
        <v>91</v>
      </c>
      <c r="G231" s="1" t="s">
        <v>51</v>
      </c>
      <c r="H231" s="1" t="s">
        <v>92</v>
      </c>
      <c r="I231" s="1" t="s">
        <v>23</v>
      </c>
      <c r="J231" s="11">
        <v>43354</v>
      </c>
      <c r="K231" s="1" t="s">
        <v>34</v>
      </c>
      <c r="L231" s="1" t="s">
        <v>25</v>
      </c>
      <c r="M231" s="1" t="s">
        <v>93</v>
      </c>
      <c r="N231" s="1" t="s">
        <v>94</v>
      </c>
      <c r="O231" s="12">
        <v>273</v>
      </c>
      <c r="P231" s="1">
        <v>48</v>
      </c>
      <c r="Q231" s="12">
        <v>13104</v>
      </c>
      <c r="R231" s="12">
        <v>1323.5</v>
      </c>
    </row>
    <row r="232" spans="1:18" x14ac:dyDescent="0.3">
      <c r="A232" s="1"/>
      <c r="B232" s="6">
        <v>1259</v>
      </c>
      <c r="C232" s="7">
        <v>43352</v>
      </c>
      <c r="D232" s="6">
        <v>9</v>
      </c>
      <c r="E232" s="8" t="s">
        <v>90</v>
      </c>
      <c r="F232" s="8" t="s">
        <v>91</v>
      </c>
      <c r="G232" s="8" t="s">
        <v>51</v>
      </c>
      <c r="H232" s="8" t="s">
        <v>92</v>
      </c>
      <c r="I232" s="8" t="s">
        <v>23</v>
      </c>
      <c r="J232" s="7">
        <v>43354</v>
      </c>
      <c r="K232" s="8" t="s">
        <v>34</v>
      </c>
      <c r="L232" s="8" t="s">
        <v>25</v>
      </c>
      <c r="M232" s="8" t="s">
        <v>95</v>
      </c>
      <c r="N232" s="8" t="s">
        <v>96</v>
      </c>
      <c r="O232" s="9">
        <v>487.2</v>
      </c>
      <c r="P232" s="8">
        <v>57</v>
      </c>
      <c r="Q232" s="9">
        <v>27770.400000000001</v>
      </c>
      <c r="R232" s="9">
        <v>2721.5</v>
      </c>
    </row>
    <row r="233" spans="1:18" x14ac:dyDescent="0.3">
      <c r="A233" s="1"/>
      <c r="B233" s="10">
        <v>1260</v>
      </c>
      <c r="C233" s="11">
        <v>43349</v>
      </c>
      <c r="D233" s="10">
        <v>6</v>
      </c>
      <c r="E233" s="1" t="s">
        <v>61</v>
      </c>
      <c r="F233" s="1" t="s">
        <v>62</v>
      </c>
      <c r="G233" s="1" t="s">
        <v>63</v>
      </c>
      <c r="H233" s="1" t="s">
        <v>64</v>
      </c>
      <c r="I233" s="1" t="s">
        <v>45</v>
      </c>
      <c r="J233" s="11">
        <v>43351</v>
      </c>
      <c r="K233" s="1" t="s">
        <v>24</v>
      </c>
      <c r="L233" s="1" t="s">
        <v>35</v>
      </c>
      <c r="M233" s="1" t="s">
        <v>26</v>
      </c>
      <c r="N233" s="1" t="s">
        <v>27</v>
      </c>
      <c r="O233" s="12">
        <v>196</v>
      </c>
      <c r="P233" s="1">
        <v>67</v>
      </c>
      <c r="Q233" s="12">
        <v>13132</v>
      </c>
      <c r="R233" s="12">
        <v>1378.86</v>
      </c>
    </row>
    <row r="234" spans="1:18" x14ac:dyDescent="0.3">
      <c r="A234" s="1"/>
      <c r="B234" s="6">
        <v>1261</v>
      </c>
      <c r="C234" s="7">
        <v>43351</v>
      </c>
      <c r="D234" s="6">
        <v>8</v>
      </c>
      <c r="E234" s="8" t="s">
        <v>41</v>
      </c>
      <c r="F234" s="8" t="s">
        <v>42</v>
      </c>
      <c r="G234" s="8" t="s">
        <v>43</v>
      </c>
      <c r="H234" s="8" t="s">
        <v>44</v>
      </c>
      <c r="I234" s="8" t="s">
        <v>45</v>
      </c>
      <c r="J234" s="7">
        <v>43353</v>
      </c>
      <c r="K234" s="8" t="s">
        <v>24</v>
      </c>
      <c r="L234" s="8" t="s">
        <v>25</v>
      </c>
      <c r="M234" s="8" t="s">
        <v>65</v>
      </c>
      <c r="N234" s="8" t="s">
        <v>66</v>
      </c>
      <c r="O234" s="9">
        <v>560</v>
      </c>
      <c r="P234" s="8">
        <v>48</v>
      </c>
      <c r="Q234" s="9">
        <v>26880</v>
      </c>
      <c r="R234" s="9">
        <v>2634.24</v>
      </c>
    </row>
    <row r="235" spans="1:18" x14ac:dyDescent="0.3">
      <c r="A235" s="1"/>
      <c r="B235" s="10">
        <v>1262</v>
      </c>
      <c r="C235" s="11">
        <v>43351</v>
      </c>
      <c r="D235" s="10">
        <v>8</v>
      </c>
      <c r="E235" s="1" t="s">
        <v>41</v>
      </c>
      <c r="F235" s="1" t="s">
        <v>42</v>
      </c>
      <c r="G235" s="1" t="s">
        <v>43</v>
      </c>
      <c r="H235" s="1" t="s">
        <v>44</v>
      </c>
      <c r="I235" s="1" t="s">
        <v>45</v>
      </c>
      <c r="J235" s="11">
        <v>43353</v>
      </c>
      <c r="K235" s="1" t="s">
        <v>24</v>
      </c>
      <c r="L235" s="1" t="s">
        <v>25</v>
      </c>
      <c r="M235" s="1" t="s">
        <v>47</v>
      </c>
      <c r="N235" s="1" t="s">
        <v>48</v>
      </c>
      <c r="O235" s="12">
        <v>128.80000000000001</v>
      </c>
      <c r="P235" s="1">
        <v>77</v>
      </c>
      <c r="Q235" s="12">
        <v>9917.6</v>
      </c>
      <c r="R235" s="12">
        <v>1011.6</v>
      </c>
    </row>
    <row r="236" spans="1:18" x14ac:dyDescent="0.3">
      <c r="A236" s="1"/>
      <c r="B236" s="6">
        <v>1263</v>
      </c>
      <c r="C236" s="7">
        <v>43368</v>
      </c>
      <c r="D236" s="6">
        <v>25</v>
      </c>
      <c r="E236" s="8" t="s">
        <v>99</v>
      </c>
      <c r="F236" s="8" t="s">
        <v>73</v>
      </c>
      <c r="G236" s="8" t="s">
        <v>74</v>
      </c>
      <c r="H236" s="8" t="s">
        <v>75</v>
      </c>
      <c r="I236" s="8" t="s">
        <v>33</v>
      </c>
      <c r="J236" s="7">
        <v>43370</v>
      </c>
      <c r="K236" s="8" t="s">
        <v>34</v>
      </c>
      <c r="L236" s="8" t="s">
        <v>58</v>
      </c>
      <c r="M236" s="8" t="s">
        <v>104</v>
      </c>
      <c r="N236" s="8" t="s">
        <v>48</v>
      </c>
      <c r="O236" s="9">
        <v>140</v>
      </c>
      <c r="P236" s="8">
        <v>94</v>
      </c>
      <c r="Q236" s="9">
        <v>13160</v>
      </c>
      <c r="R236" s="9">
        <v>1368.64</v>
      </c>
    </row>
    <row r="237" spans="1:18" x14ac:dyDescent="0.3">
      <c r="A237" s="1"/>
      <c r="B237" s="10">
        <v>1264</v>
      </c>
      <c r="C237" s="11">
        <v>43369</v>
      </c>
      <c r="D237" s="10">
        <v>26</v>
      </c>
      <c r="E237" s="1" t="s">
        <v>100</v>
      </c>
      <c r="F237" s="1" t="s">
        <v>84</v>
      </c>
      <c r="G237" s="1" t="s">
        <v>84</v>
      </c>
      <c r="H237" s="1" t="s">
        <v>70</v>
      </c>
      <c r="I237" s="1" t="s">
        <v>71</v>
      </c>
      <c r="J237" s="11">
        <v>43371</v>
      </c>
      <c r="K237" s="1" t="s">
        <v>46</v>
      </c>
      <c r="L237" s="1" t="s">
        <v>35</v>
      </c>
      <c r="M237" s="1" t="s">
        <v>105</v>
      </c>
      <c r="N237" s="1" t="s">
        <v>106</v>
      </c>
      <c r="O237" s="12">
        <v>298.89999999999998</v>
      </c>
      <c r="P237" s="1">
        <v>54</v>
      </c>
      <c r="Q237" s="12">
        <v>16140.6</v>
      </c>
      <c r="R237" s="12">
        <v>1694.76</v>
      </c>
    </row>
    <row r="238" spans="1:18" x14ac:dyDescent="0.3">
      <c r="A238" s="1"/>
      <c r="B238" s="6">
        <v>1265</v>
      </c>
      <c r="C238" s="7">
        <v>43369</v>
      </c>
      <c r="D238" s="6">
        <v>26</v>
      </c>
      <c r="E238" s="8" t="s">
        <v>100</v>
      </c>
      <c r="F238" s="8" t="s">
        <v>84</v>
      </c>
      <c r="G238" s="8" t="s">
        <v>84</v>
      </c>
      <c r="H238" s="8" t="s">
        <v>70</v>
      </c>
      <c r="I238" s="8" t="s">
        <v>71</v>
      </c>
      <c r="J238" s="7">
        <v>43371</v>
      </c>
      <c r="K238" s="8" t="s">
        <v>46</v>
      </c>
      <c r="L238" s="8" t="s">
        <v>35</v>
      </c>
      <c r="M238" s="8" t="s">
        <v>59</v>
      </c>
      <c r="N238" s="8" t="s">
        <v>60</v>
      </c>
      <c r="O238" s="9">
        <v>135.1</v>
      </c>
      <c r="P238" s="8">
        <v>43</v>
      </c>
      <c r="Q238" s="9">
        <v>5809.3</v>
      </c>
      <c r="R238" s="9">
        <v>563.5</v>
      </c>
    </row>
    <row r="239" spans="1:18" x14ac:dyDescent="0.3">
      <c r="A239" s="1"/>
      <c r="B239" s="10">
        <v>1266</v>
      </c>
      <c r="C239" s="11">
        <v>43369</v>
      </c>
      <c r="D239" s="10">
        <v>26</v>
      </c>
      <c r="E239" s="1" t="s">
        <v>100</v>
      </c>
      <c r="F239" s="1" t="s">
        <v>84</v>
      </c>
      <c r="G239" s="1" t="s">
        <v>84</v>
      </c>
      <c r="H239" s="1" t="s">
        <v>70</v>
      </c>
      <c r="I239" s="1" t="s">
        <v>71</v>
      </c>
      <c r="J239" s="11">
        <v>43371</v>
      </c>
      <c r="K239" s="1" t="s">
        <v>46</v>
      </c>
      <c r="L239" s="1" t="s">
        <v>35</v>
      </c>
      <c r="M239" s="1" t="s">
        <v>88</v>
      </c>
      <c r="N239" s="1" t="s">
        <v>89</v>
      </c>
      <c r="O239" s="12">
        <v>257.60000000000002</v>
      </c>
      <c r="P239" s="1">
        <v>71</v>
      </c>
      <c r="Q239" s="12">
        <v>18289.599999999999</v>
      </c>
      <c r="R239" s="12">
        <v>1883.83</v>
      </c>
    </row>
    <row r="240" spans="1:18" x14ac:dyDescent="0.3">
      <c r="A240" s="1"/>
      <c r="B240" s="6">
        <v>1267</v>
      </c>
      <c r="C240" s="7">
        <v>43372</v>
      </c>
      <c r="D240" s="6">
        <v>29</v>
      </c>
      <c r="E240" s="8" t="s">
        <v>49</v>
      </c>
      <c r="F240" s="8" t="s">
        <v>50</v>
      </c>
      <c r="G240" s="8" t="s">
        <v>51</v>
      </c>
      <c r="H240" s="8" t="s">
        <v>52</v>
      </c>
      <c r="I240" s="8" t="s">
        <v>23</v>
      </c>
      <c r="J240" s="7">
        <v>43374</v>
      </c>
      <c r="K240" s="8" t="s">
        <v>24</v>
      </c>
      <c r="L240" s="8" t="s">
        <v>25</v>
      </c>
      <c r="M240" s="8" t="s">
        <v>26</v>
      </c>
      <c r="N240" s="8" t="s">
        <v>27</v>
      </c>
      <c r="O240" s="9">
        <v>196</v>
      </c>
      <c r="P240" s="8">
        <v>50</v>
      </c>
      <c r="Q240" s="9">
        <v>9800</v>
      </c>
      <c r="R240" s="9">
        <v>940.8</v>
      </c>
    </row>
    <row r="241" spans="1:18" x14ac:dyDescent="0.3">
      <c r="A241" s="1"/>
      <c r="B241" s="10">
        <v>1268</v>
      </c>
      <c r="C241" s="11">
        <v>43349</v>
      </c>
      <c r="D241" s="10">
        <v>6</v>
      </c>
      <c r="E241" s="1" t="s">
        <v>61</v>
      </c>
      <c r="F241" s="1" t="s">
        <v>62</v>
      </c>
      <c r="G241" s="1" t="s">
        <v>63</v>
      </c>
      <c r="H241" s="1" t="s">
        <v>64</v>
      </c>
      <c r="I241" s="1" t="s">
        <v>45</v>
      </c>
      <c r="J241" s="11">
        <v>43351</v>
      </c>
      <c r="K241" s="1" t="s">
        <v>46</v>
      </c>
      <c r="L241" s="1" t="s">
        <v>25</v>
      </c>
      <c r="M241" s="1" t="s">
        <v>53</v>
      </c>
      <c r="N241" s="1" t="s">
        <v>54</v>
      </c>
      <c r="O241" s="12">
        <v>178.5</v>
      </c>
      <c r="P241" s="1">
        <v>96</v>
      </c>
      <c r="Q241" s="12">
        <v>17136</v>
      </c>
      <c r="R241" s="12">
        <v>1679.33</v>
      </c>
    </row>
    <row r="242" spans="1:18" x14ac:dyDescent="0.3">
      <c r="A242" s="1"/>
      <c r="B242" s="6">
        <v>1270</v>
      </c>
      <c r="C242" s="7">
        <v>43347</v>
      </c>
      <c r="D242" s="6">
        <v>4</v>
      </c>
      <c r="E242" s="8" t="s">
        <v>30</v>
      </c>
      <c r="F242" s="8" t="s">
        <v>31</v>
      </c>
      <c r="G242" s="8" t="s">
        <v>31</v>
      </c>
      <c r="H242" s="8" t="s">
        <v>32</v>
      </c>
      <c r="I242" s="8" t="s">
        <v>33</v>
      </c>
      <c r="J242" s="7">
        <v>43349</v>
      </c>
      <c r="K242" s="8" t="s">
        <v>34</v>
      </c>
      <c r="L242" s="8" t="s">
        <v>35</v>
      </c>
      <c r="M242" s="8" t="s">
        <v>107</v>
      </c>
      <c r="N242" s="8" t="s">
        <v>80</v>
      </c>
      <c r="O242" s="9">
        <v>1134</v>
      </c>
      <c r="P242" s="8">
        <v>54</v>
      </c>
      <c r="Q242" s="9">
        <v>61236</v>
      </c>
      <c r="R242" s="9">
        <v>6123.6</v>
      </c>
    </row>
    <row r="243" spans="1:18" x14ac:dyDescent="0.3">
      <c r="A243" s="1"/>
      <c r="B243" s="10">
        <v>1271</v>
      </c>
      <c r="C243" s="11">
        <v>43347</v>
      </c>
      <c r="D243" s="10">
        <v>4</v>
      </c>
      <c r="E243" s="1" t="s">
        <v>30</v>
      </c>
      <c r="F243" s="1" t="s">
        <v>31</v>
      </c>
      <c r="G243" s="1" t="s">
        <v>31</v>
      </c>
      <c r="H243" s="1" t="s">
        <v>32</v>
      </c>
      <c r="I243" s="1" t="s">
        <v>33</v>
      </c>
      <c r="J243" s="11">
        <v>43349</v>
      </c>
      <c r="K243" s="1" t="s">
        <v>34</v>
      </c>
      <c r="L243" s="1" t="s">
        <v>35</v>
      </c>
      <c r="M243" s="1" t="s">
        <v>108</v>
      </c>
      <c r="N243" s="1" t="s">
        <v>109</v>
      </c>
      <c r="O243" s="12">
        <v>98</v>
      </c>
      <c r="P243" s="1">
        <v>39</v>
      </c>
      <c r="Q243" s="12">
        <v>3822</v>
      </c>
      <c r="R243" s="12">
        <v>382.2</v>
      </c>
    </row>
    <row r="244" spans="1:18" x14ac:dyDescent="0.3">
      <c r="A244" s="1"/>
      <c r="B244" s="6">
        <v>1273</v>
      </c>
      <c r="C244" s="7">
        <v>43351</v>
      </c>
      <c r="D244" s="6">
        <v>8</v>
      </c>
      <c r="E244" s="8" t="s">
        <v>41</v>
      </c>
      <c r="F244" s="8" t="s">
        <v>42</v>
      </c>
      <c r="G244" s="8" t="s">
        <v>43</v>
      </c>
      <c r="H244" s="8" t="s">
        <v>44</v>
      </c>
      <c r="I244" s="8" t="s">
        <v>45</v>
      </c>
      <c r="J244" s="7">
        <v>43353</v>
      </c>
      <c r="K244" s="8" t="s">
        <v>46</v>
      </c>
      <c r="L244" s="8" t="s">
        <v>35</v>
      </c>
      <c r="M244" s="8" t="s">
        <v>95</v>
      </c>
      <c r="N244" s="8" t="s">
        <v>96</v>
      </c>
      <c r="O244" s="9">
        <v>487.2</v>
      </c>
      <c r="P244" s="8">
        <v>63</v>
      </c>
      <c r="Q244" s="9">
        <v>30693.599999999999</v>
      </c>
      <c r="R244" s="9">
        <v>3222.83</v>
      </c>
    </row>
    <row r="245" spans="1:18" x14ac:dyDescent="0.3">
      <c r="A245" s="1"/>
      <c r="B245" s="10">
        <v>1276</v>
      </c>
      <c r="C245" s="11">
        <v>43346</v>
      </c>
      <c r="D245" s="10">
        <v>3</v>
      </c>
      <c r="E245" s="1" t="s">
        <v>55</v>
      </c>
      <c r="F245" s="1" t="s">
        <v>56</v>
      </c>
      <c r="G245" s="1" t="s">
        <v>57</v>
      </c>
      <c r="H245" s="1" t="s">
        <v>22</v>
      </c>
      <c r="I245" s="1" t="s">
        <v>23</v>
      </c>
      <c r="J245" s="11">
        <v>43348</v>
      </c>
      <c r="K245" s="1" t="s">
        <v>24</v>
      </c>
      <c r="L245" s="1" t="s">
        <v>58</v>
      </c>
      <c r="M245" s="1" t="s">
        <v>97</v>
      </c>
      <c r="N245" s="1" t="s">
        <v>82</v>
      </c>
      <c r="O245" s="12">
        <v>140</v>
      </c>
      <c r="P245" s="1">
        <v>71</v>
      </c>
      <c r="Q245" s="12">
        <v>9940</v>
      </c>
      <c r="R245" s="12">
        <v>1023.82</v>
      </c>
    </row>
    <row r="246" spans="1:18" x14ac:dyDescent="0.3">
      <c r="A246" s="1"/>
      <c r="B246" s="6">
        <v>1277</v>
      </c>
      <c r="C246" s="7">
        <v>43346</v>
      </c>
      <c r="D246" s="6">
        <v>3</v>
      </c>
      <c r="E246" s="8" t="s">
        <v>55</v>
      </c>
      <c r="F246" s="8" t="s">
        <v>56</v>
      </c>
      <c r="G246" s="8" t="s">
        <v>57</v>
      </c>
      <c r="H246" s="8" t="s">
        <v>22</v>
      </c>
      <c r="I246" s="8" t="s">
        <v>23</v>
      </c>
      <c r="J246" s="7">
        <v>43348</v>
      </c>
      <c r="K246" s="8" t="s">
        <v>24</v>
      </c>
      <c r="L246" s="8" t="s">
        <v>58</v>
      </c>
      <c r="M246" s="8" t="s">
        <v>65</v>
      </c>
      <c r="N246" s="8" t="s">
        <v>66</v>
      </c>
      <c r="O246" s="9">
        <v>560</v>
      </c>
      <c r="P246" s="8">
        <v>88</v>
      </c>
      <c r="Q246" s="9">
        <v>49280</v>
      </c>
      <c r="R246" s="9">
        <v>5125.12</v>
      </c>
    </row>
    <row r="247" spans="1:18" x14ac:dyDescent="0.3">
      <c r="A247" s="1"/>
      <c r="B247" s="10">
        <v>1281</v>
      </c>
      <c r="C247" s="11">
        <v>43353</v>
      </c>
      <c r="D247" s="10">
        <v>10</v>
      </c>
      <c r="E247" s="1" t="s">
        <v>72</v>
      </c>
      <c r="F247" s="1" t="s">
        <v>73</v>
      </c>
      <c r="G247" s="1" t="s">
        <v>74</v>
      </c>
      <c r="H247" s="1" t="s">
        <v>75</v>
      </c>
      <c r="I247" s="1" t="s">
        <v>33</v>
      </c>
      <c r="J247" s="11">
        <v>43355</v>
      </c>
      <c r="K247" s="1" t="s">
        <v>24</v>
      </c>
      <c r="L247" s="1" t="s">
        <v>35</v>
      </c>
      <c r="M247" s="1" t="s">
        <v>98</v>
      </c>
      <c r="N247" s="1" t="s">
        <v>29</v>
      </c>
      <c r="O247" s="12">
        <v>140</v>
      </c>
      <c r="P247" s="1">
        <v>59</v>
      </c>
      <c r="Q247" s="12">
        <v>8260</v>
      </c>
      <c r="R247" s="12">
        <v>834.26</v>
      </c>
    </row>
    <row r="248" spans="1:18" x14ac:dyDescent="0.3">
      <c r="A248" s="1"/>
      <c r="B248" s="6">
        <v>1282</v>
      </c>
      <c r="C248" s="7">
        <v>43379</v>
      </c>
      <c r="D248" s="6">
        <v>6</v>
      </c>
      <c r="E248" s="8" t="s">
        <v>61</v>
      </c>
      <c r="F248" s="8" t="s">
        <v>62</v>
      </c>
      <c r="G248" s="8" t="s">
        <v>63</v>
      </c>
      <c r="H248" s="8" t="s">
        <v>64</v>
      </c>
      <c r="I248" s="8" t="s">
        <v>45</v>
      </c>
      <c r="J248" s="7">
        <v>43381</v>
      </c>
      <c r="K248" s="8" t="s">
        <v>24</v>
      </c>
      <c r="L248" s="8" t="s">
        <v>35</v>
      </c>
      <c r="M248" s="8" t="s">
        <v>65</v>
      </c>
      <c r="N248" s="8" t="s">
        <v>66</v>
      </c>
      <c r="O248" s="9">
        <v>560</v>
      </c>
      <c r="P248" s="8">
        <v>94</v>
      </c>
      <c r="Q248" s="9">
        <v>52640</v>
      </c>
      <c r="R248" s="9">
        <v>5264</v>
      </c>
    </row>
    <row r="249" spans="1:18" x14ac:dyDescent="0.3">
      <c r="A249" s="1"/>
      <c r="B249" s="10">
        <v>1283</v>
      </c>
      <c r="C249" s="11">
        <v>43401</v>
      </c>
      <c r="D249" s="10">
        <v>28</v>
      </c>
      <c r="E249" s="1" t="s">
        <v>67</v>
      </c>
      <c r="F249" s="1" t="s">
        <v>68</v>
      </c>
      <c r="G249" s="1" t="s">
        <v>69</v>
      </c>
      <c r="H249" s="1" t="s">
        <v>70</v>
      </c>
      <c r="I249" s="1" t="s">
        <v>71</v>
      </c>
      <c r="J249" s="11">
        <v>43403</v>
      </c>
      <c r="K249" s="1" t="s">
        <v>46</v>
      </c>
      <c r="L249" s="1" t="s">
        <v>25</v>
      </c>
      <c r="M249" s="1" t="s">
        <v>40</v>
      </c>
      <c r="N249" s="1" t="s">
        <v>27</v>
      </c>
      <c r="O249" s="12">
        <v>644</v>
      </c>
      <c r="P249" s="1">
        <v>86</v>
      </c>
      <c r="Q249" s="12">
        <v>55384</v>
      </c>
      <c r="R249" s="12">
        <v>5316.86</v>
      </c>
    </row>
    <row r="250" spans="1:18" x14ac:dyDescent="0.3">
      <c r="A250" s="1"/>
      <c r="B250" s="6">
        <v>1284</v>
      </c>
      <c r="C250" s="7">
        <v>43381</v>
      </c>
      <c r="D250" s="6">
        <v>8</v>
      </c>
      <c r="E250" s="8" t="s">
        <v>41</v>
      </c>
      <c r="F250" s="8" t="s">
        <v>42</v>
      </c>
      <c r="G250" s="8" t="s">
        <v>43</v>
      </c>
      <c r="H250" s="8" t="s">
        <v>44</v>
      </c>
      <c r="I250" s="8" t="s">
        <v>45</v>
      </c>
      <c r="J250" s="7">
        <v>43383</v>
      </c>
      <c r="K250" s="8" t="s">
        <v>46</v>
      </c>
      <c r="L250" s="8" t="s">
        <v>25</v>
      </c>
      <c r="M250" s="8" t="s">
        <v>53</v>
      </c>
      <c r="N250" s="8" t="s">
        <v>54</v>
      </c>
      <c r="O250" s="9">
        <v>178.5</v>
      </c>
      <c r="P250" s="8">
        <v>61</v>
      </c>
      <c r="Q250" s="9">
        <v>10888.5</v>
      </c>
      <c r="R250" s="9">
        <v>1099.74</v>
      </c>
    </row>
    <row r="251" spans="1:18" x14ac:dyDescent="0.3">
      <c r="A251" s="1"/>
      <c r="B251" s="10">
        <v>1285</v>
      </c>
      <c r="C251" s="11">
        <v>43383</v>
      </c>
      <c r="D251" s="10">
        <v>10</v>
      </c>
      <c r="E251" s="1" t="s">
        <v>72</v>
      </c>
      <c r="F251" s="1" t="s">
        <v>73</v>
      </c>
      <c r="G251" s="1" t="s">
        <v>74</v>
      </c>
      <c r="H251" s="1" t="s">
        <v>75</v>
      </c>
      <c r="I251" s="1" t="s">
        <v>33</v>
      </c>
      <c r="J251" s="11">
        <v>43385</v>
      </c>
      <c r="K251" s="1" t="s">
        <v>24</v>
      </c>
      <c r="L251" s="1" t="s">
        <v>35</v>
      </c>
      <c r="M251" s="1" t="s">
        <v>76</v>
      </c>
      <c r="N251" s="1" t="s">
        <v>27</v>
      </c>
      <c r="O251" s="12">
        <v>41.86</v>
      </c>
      <c r="P251" s="1">
        <v>32</v>
      </c>
      <c r="Q251" s="12">
        <v>1339.52</v>
      </c>
      <c r="R251" s="12">
        <v>136.63</v>
      </c>
    </row>
    <row r="252" spans="1:18" x14ac:dyDescent="0.3">
      <c r="A252" s="1"/>
      <c r="B252" s="6">
        <v>1286</v>
      </c>
      <c r="C252" s="7">
        <v>43380</v>
      </c>
      <c r="D252" s="6">
        <v>7</v>
      </c>
      <c r="E252" s="8" t="s">
        <v>77</v>
      </c>
      <c r="F252" s="8" t="s">
        <v>78</v>
      </c>
      <c r="G252" s="8" t="s">
        <v>78</v>
      </c>
      <c r="H252" s="8" t="s">
        <v>44</v>
      </c>
      <c r="I252" s="8" t="s">
        <v>45</v>
      </c>
      <c r="J252" s="6"/>
      <c r="K252" s="8"/>
      <c r="L252" s="8"/>
      <c r="M252" s="8" t="s">
        <v>40</v>
      </c>
      <c r="N252" s="8" t="s">
        <v>27</v>
      </c>
      <c r="O252" s="9">
        <v>644</v>
      </c>
      <c r="P252" s="8">
        <v>62</v>
      </c>
      <c r="Q252" s="9">
        <v>39928</v>
      </c>
      <c r="R252" s="9">
        <v>4072.66</v>
      </c>
    </row>
    <row r="253" spans="1:18" x14ac:dyDescent="0.3">
      <c r="A253" s="1"/>
      <c r="B253" s="10">
        <v>1287</v>
      </c>
      <c r="C253" s="11">
        <v>43383</v>
      </c>
      <c r="D253" s="10">
        <v>10</v>
      </c>
      <c r="E253" s="1" t="s">
        <v>72</v>
      </c>
      <c r="F253" s="1" t="s">
        <v>73</v>
      </c>
      <c r="G253" s="1" t="s">
        <v>74</v>
      </c>
      <c r="H253" s="1" t="s">
        <v>75</v>
      </c>
      <c r="I253" s="1" t="s">
        <v>33</v>
      </c>
      <c r="J253" s="11">
        <v>43385</v>
      </c>
      <c r="K253" s="1" t="s">
        <v>34</v>
      </c>
      <c r="L253" s="1"/>
      <c r="M253" s="1" t="s">
        <v>79</v>
      </c>
      <c r="N253" s="1" t="s">
        <v>80</v>
      </c>
      <c r="O253" s="12">
        <v>350</v>
      </c>
      <c r="P253" s="1">
        <v>60</v>
      </c>
      <c r="Q253" s="12">
        <v>21000</v>
      </c>
      <c r="R253" s="12">
        <v>2163</v>
      </c>
    </row>
    <row r="254" spans="1:18" x14ac:dyDescent="0.3">
      <c r="A254" s="1"/>
      <c r="B254" s="6">
        <v>1288</v>
      </c>
      <c r="C254" s="7">
        <v>43383</v>
      </c>
      <c r="D254" s="6">
        <v>10</v>
      </c>
      <c r="E254" s="8" t="s">
        <v>72</v>
      </c>
      <c r="F254" s="8" t="s">
        <v>73</v>
      </c>
      <c r="G254" s="8" t="s">
        <v>74</v>
      </c>
      <c r="H254" s="8" t="s">
        <v>75</v>
      </c>
      <c r="I254" s="8" t="s">
        <v>33</v>
      </c>
      <c r="J254" s="7">
        <v>43385</v>
      </c>
      <c r="K254" s="8" t="s">
        <v>34</v>
      </c>
      <c r="L254" s="8"/>
      <c r="M254" s="8" t="s">
        <v>81</v>
      </c>
      <c r="N254" s="8" t="s">
        <v>82</v>
      </c>
      <c r="O254" s="9">
        <v>308</v>
      </c>
      <c r="P254" s="8">
        <v>51</v>
      </c>
      <c r="Q254" s="9">
        <v>15708</v>
      </c>
      <c r="R254" s="9">
        <v>1539.38</v>
      </c>
    </row>
    <row r="255" spans="1:18" x14ac:dyDescent="0.3">
      <c r="A255" s="1"/>
      <c r="B255" s="10">
        <v>1289</v>
      </c>
      <c r="C255" s="11">
        <v>43383</v>
      </c>
      <c r="D255" s="10">
        <v>10</v>
      </c>
      <c r="E255" s="1" t="s">
        <v>72</v>
      </c>
      <c r="F255" s="1" t="s">
        <v>73</v>
      </c>
      <c r="G255" s="1" t="s">
        <v>74</v>
      </c>
      <c r="H255" s="1" t="s">
        <v>75</v>
      </c>
      <c r="I255" s="1" t="s">
        <v>33</v>
      </c>
      <c r="J255" s="11">
        <v>43385</v>
      </c>
      <c r="K255" s="1" t="s">
        <v>34</v>
      </c>
      <c r="L255" s="1"/>
      <c r="M255" s="1" t="s">
        <v>47</v>
      </c>
      <c r="N255" s="1" t="s">
        <v>48</v>
      </c>
      <c r="O255" s="12">
        <v>128.80000000000001</v>
      </c>
      <c r="P255" s="1">
        <v>49</v>
      </c>
      <c r="Q255" s="12">
        <v>6311.2</v>
      </c>
      <c r="R255" s="12">
        <v>624.80999999999995</v>
      </c>
    </row>
    <row r="256" spans="1:18" x14ac:dyDescent="0.3">
      <c r="A256" s="1"/>
      <c r="B256" s="6">
        <v>1290</v>
      </c>
      <c r="C256" s="7">
        <v>43384</v>
      </c>
      <c r="D256" s="6">
        <v>11</v>
      </c>
      <c r="E256" s="8" t="s">
        <v>83</v>
      </c>
      <c r="F256" s="8" t="s">
        <v>84</v>
      </c>
      <c r="G256" s="8" t="s">
        <v>84</v>
      </c>
      <c r="H256" s="8" t="s">
        <v>70</v>
      </c>
      <c r="I256" s="8" t="s">
        <v>71</v>
      </c>
      <c r="J256" s="6"/>
      <c r="K256" s="8" t="s">
        <v>46</v>
      </c>
      <c r="L256" s="8"/>
      <c r="M256" s="8" t="s">
        <v>28</v>
      </c>
      <c r="N256" s="8" t="s">
        <v>29</v>
      </c>
      <c r="O256" s="9">
        <v>49</v>
      </c>
      <c r="P256" s="8">
        <v>20</v>
      </c>
      <c r="Q256" s="9">
        <v>980</v>
      </c>
      <c r="R256" s="9">
        <v>97.02</v>
      </c>
    </row>
    <row r="257" spans="1:18" x14ac:dyDescent="0.3">
      <c r="A257" s="1"/>
      <c r="B257" s="10">
        <v>1291</v>
      </c>
      <c r="C257" s="11">
        <v>43384</v>
      </c>
      <c r="D257" s="10">
        <v>11</v>
      </c>
      <c r="E257" s="1" t="s">
        <v>83</v>
      </c>
      <c r="F257" s="1" t="s">
        <v>84</v>
      </c>
      <c r="G257" s="1" t="s">
        <v>84</v>
      </c>
      <c r="H257" s="1" t="s">
        <v>70</v>
      </c>
      <c r="I257" s="1" t="s">
        <v>71</v>
      </c>
      <c r="J257" s="10"/>
      <c r="K257" s="1" t="s">
        <v>46</v>
      </c>
      <c r="L257" s="1"/>
      <c r="M257" s="1" t="s">
        <v>76</v>
      </c>
      <c r="N257" s="1" t="s">
        <v>27</v>
      </c>
      <c r="O257" s="12">
        <v>41.86</v>
      </c>
      <c r="P257" s="1">
        <v>49</v>
      </c>
      <c r="Q257" s="12">
        <v>2051.14</v>
      </c>
      <c r="R257" s="12">
        <v>205.11</v>
      </c>
    </row>
    <row r="258" spans="1:18" x14ac:dyDescent="0.3">
      <c r="A258" s="1"/>
      <c r="B258" s="6">
        <v>1292</v>
      </c>
      <c r="C258" s="7">
        <v>43374</v>
      </c>
      <c r="D258" s="6">
        <v>1</v>
      </c>
      <c r="E258" s="8" t="s">
        <v>85</v>
      </c>
      <c r="F258" s="8" t="s">
        <v>86</v>
      </c>
      <c r="G258" s="8" t="s">
        <v>87</v>
      </c>
      <c r="H258" s="8" t="s">
        <v>44</v>
      </c>
      <c r="I258" s="8" t="s">
        <v>45</v>
      </c>
      <c r="J258" s="6"/>
      <c r="K258" s="8"/>
      <c r="L258" s="8"/>
      <c r="M258" s="8" t="s">
        <v>39</v>
      </c>
      <c r="N258" s="8" t="s">
        <v>27</v>
      </c>
      <c r="O258" s="9">
        <v>252</v>
      </c>
      <c r="P258" s="8">
        <v>22</v>
      </c>
      <c r="Q258" s="9">
        <v>5544</v>
      </c>
      <c r="R258" s="9">
        <v>532.22</v>
      </c>
    </row>
    <row r="259" spans="1:18" x14ac:dyDescent="0.3">
      <c r="A259" s="1"/>
      <c r="B259" s="10">
        <v>1293</v>
      </c>
      <c r="C259" s="11">
        <v>43374</v>
      </c>
      <c r="D259" s="10">
        <v>1</v>
      </c>
      <c r="E259" s="1" t="s">
        <v>85</v>
      </c>
      <c r="F259" s="1" t="s">
        <v>86</v>
      </c>
      <c r="G259" s="1" t="s">
        <v>87</v>
      </c>
      <c r="H259" s="1" t="s">
        <v>44</v>
      </c>
      <c r="I259" s="1" t="s">
        <v>45</v>
      </c>
      <c r="J259" s="10"/>
      <c r="K259" s="1"/>
      <c r="L259" s="1"/>
      <c r="M259" s="1" t="s">
        <v>40</v>
      </c>
      <c r="N259" s="1" t="s">
        <v>27</v>
      </c>
      <c r="O259" s="12">
        <v>644</v>
      </c>
      <c r="P259" s="1">
        <v>73</v>
      </c>
      <c r="Q259" s="12">
        <v>47012</v>
      </c>
      <c r="R259" s="12">
        <v>4748.21</v>
      </c>
    </row>
    <row r="260" spans="1:18" x14ac:dyDescent="0.3">
      <c r="A260" s="1"/>
      <c r="B260" s="6">
        <v>1294</v>
      </c>
      <c r="C260" s="7">
        <v>43374</v>
      </c>
      <c r="D260" s="6">
        <v>1</v>
      </c>
      <c r="E260" s="8" t="s">
        <v>85</v>
      </c>
      <c r="F260" s="8" t="s">
        <v>86</v>
      </c>
      <c r="G260" s="8" t="s">
        <v>87</v>
      </c>
      <c r="H260" s="8" t="s">
        <v>44</v>
      </c>
      <c r="I260" s="8" t="s">
        <v>45</v>
      </c>
      <c r="J260" s="6"/>
      <c r="K260" s="8"/>
      <c r="L260" s="8"/>
      <c r="M260" s="8" t="s">
        <v>76</v>
      </c>
      <c r="N260" s="8" t="s">
        <v>27</v>
      </c>
      <c r="O260" s="9">
        <v>41.86</v>
      </c>
      <c r="P260" s="8">
        <v>85</v>
      </c>
      <c r="Q260" s="9">
        <v>3558.1</v>
      </c>
      <c r="R260" s="9">
        <v>345.14</v>
      </c>
    </row>
    <row r="261" spans="1:18" x14ac:dyDescent="0.3">
      <c r="A261" s="1"/>
      <c r="B261" s="10">
        <v>1295</v>
      </c>
      <c r="C261" s="11">
        <v>43401</v>
      </c>
      <c r="D261" s="10">
        <v>28</v>
      </c>
      <c r="E261" s="1" t="s">
        <v>67</v>
      </c>
      <c r="F261" s="1" t="s">
        <v>68</v>
      </c>
      <c r="G261" s="1" t="s">
        <v>69</v>
      </c>
      <c r="H261" s="1" t="s">
        <v>70</v>
      </c>
      <c r="I261" s="1" t="s">
        <v>71</v>
      </c>
      <c r="J261" s="11">
        <v>43403</v>
      </c>
      <c r="K261" s="1" t="s">
        <v>46</v>
      </c>
      <c r="L261" s="1" t="s">
        <v>35</v>
      </c>
      <c r="M261" s="1" t="s">
        <v>59</v>
      </c>
      <c r="N261" s="1" t="s">
        <v>60</v>
      </c>
      <c r="O261" s="12">
        <v>135.1</v>
      </c>
      <c r="P261" s="1">
        <v>44</v>
      </c>
      <c r="Q261" s="12">
        <v>5944.4</v>
      </c>
      <c r="R261" s="12">
        <v>618.22</v>
      </c>
    </row>
    <row r="262" spans="1:18" x14ac:dyDescent="0.3">
      <c r="A262" s="1"/>
      <c r="B262" s="6">
        <v>1296</v>
      </c>
      <c r="C262" s="7">
        <v>43401</v>
      </c>
      <c r="D262" s="6">
        <v>28</v>
      </c>
      <c r="E262" s="8" t="s">
        <v>67</v>
      </c>
      <c r="F262" s="8" t="s">
        <v>68</v>
      </c>
      <c r="G262" s="8" t="s">
        <v>69</v>
      </c>
      <c r="H262" s="8" t="s">
        <v>70</v>
      </c>
      <c r="I262" s="8" t="s">
        <v>71</v>
      </c>
      <c r="J262" s="7">
        <v>43403</v>
      </c>
      <c r="K262" s="8" t="s">
        <v>46</v>
      </c>
      <c r="L262" s="8" t="s">
        <v>35</v>
      </c>
      <c r="M262" s="8" t="s">
        <v>88</v>
      </c>
      <c r="N262" s="8" t="s">
        <v>89</v>
      </c>
      <c r="O262" s="9">
        <v>257.60000000000002</v>
      </c>
      <c r="P262" s="8">
        <v>24</v>
      </c>
      <c r="Q262" s="9">
        <v>6182.4</v>
      </c>
      <c r="R262" s="9">
        <v>599.69000000000005</v>
      </c>
    </row>
    <row r="263" spans="1:18" x14ac:dyDescent="0.3">
      <c r="A263" s="1"/>
      <c r="B263" s="10">
        <v>1297</v>
      </c>
      <c r="C263" s="11">
        <v>43382</v>
      </c>
      <c r="D263" s="10">
        <v>9</v>
      </c>
      <c r="E263" s="1" t="s">
        <v>90</v>
      </c>
      <c r="F263" s="1" t="s">
        <v>91</v>
      </c>
      <c r="G263" s="1" t="s">
        <v>51</v>
      </c>
      <c r="H263" s="1" t="s">
        <v>92</v>
      </c>
      <c r="I263" s="1" t="s">
        <v>23</v>
      </c>
      <c r="J263" s="11">
        <v>43384</v>
      </c>
      <c r="K263" s="1" t="s">
        <v>34</v>
      </c>
      <c r="L263" s="1" t="s">
        <v>25</v>
      </c>
      <c r="M263" s="1" t="s">
        <v>93</v>
      </c>
      <c r="N263" s="1" t="s">
        <v>94</v>
      </c>
      <c r="O263" s="12">
        <v>273</v>
      </c>
      <c r="P263" s="1">
        <v>64</v>
      </c>
      <c r="Q263" s="12">
        <v>17472</v>
      </c>
      <c r="R263" s="12">
        <v>1677.31</v>
      </c>
    </row>
    <row r="264" spans="1:18" x14ac:dyDescent="0.3">
      <c r="A264" s="1"/>
      <c r="B264" s="6">
        <v>1298</v>
      </c>
      <c r="C264" s="7">
        <v>43382</v>
      </c>
      <c r="D264" s="6">
        <v>9</v>
      </c>
      <c r="E264" s="8" t="s">
        <v>90</v>
      </c>
      <c r="F264" s="8" t="s">
        <v>91</v>
      </c>
      <c r="G264" s="8" t="s">
        <v>51</v>
      </c>
      <c r="H264" s="8" t="s">
        <v>92</v>
      </c>
      <c r="I264" s="8" t="s">
        <v>23</v>
      </c>
      <c r="J264" s="7">
        <v>43384</v>
      </c>
      <c r="K264" s="8" t="s">
        <v>34</v>
      </c>
      <c r="L264" s="8" t="s">
        <v>25</v>
      </c>
      <c r="M264" s="8" t="s">
        <v>95</v>
      </c>
      <c r="N264" s="8" t="s">
        <v>96</v>
      </c>
      <c r="O264" s="9">
        <v>487.2</v>
      </c>
      <c r="P264" s="8">
        <v>70</v>
      </c>
      <c r="Q264" s="9">
        <v>34104</v>
      </c>
      <c r="R264" s="9">
        <v>3444.5</v>
      </c>
    </row>
    <row r="265" spans="1:18" x14ac:dyDescent="0.3">
      <c r="A265" s="1"/>
      <c r="B265" s="10">
        <v>1299</v>
      </c>
      <c r="C265" s="11">
        <v>43379</v>
      </c>
      <c r="D265" s="10">
        <v>6</v>
      </c>
      <c r="E265" s="1" t="s">
        <v>61</v>
      </c>
      <c r="F265" s="1" t="s">
        <v>62</v>
      </c>
      <c r="G265" s="1" t="s">
        <v>63</v>
      </c>
      <c r="H265" s="1" t="s">
        <v>64</v>
      </c>
      <c r="I265" s="1" t="s">
        <v>45</v>
      </c>
      <c r="J265" s="11">
        <v>43381</v>
      </c>
      <c r="K265" s="1" t="s">
        <v>24</v>
      </c>
      <c r="L265" s="1" t="s">
        <v>35</v>
      </c>
      <c r="M265" s="1" t="s">
        <v>26</v>
      </c>
      <c r="N265" s="1" t="s">
        <v>27</v>
      </c>
      <c r="O265" s="12">
        <v>196</v>
      </c>
      <c r="P265" s="1">
        <v>98</v>
      </c>
      <c r="Q265" s="12">
        <v>19208</v>
      </c>
      <c r="R265" s="12">
        <v>1940.01</v>
      </c>
    </row>
    <row r="266" spans="1:18" x14ac:dyDescent="0.3">
      <c r="A266" s="1"/>
      <c r="B266" s="6">
        <v>1300</v>
      </c>
      <c r="C266" s="7">
        <v>43381</v>
      </c>
      <c r="D266" s="6">
        <v>8</v>
      </c>
      <c r="E266" s="8" t="s">
        <v>41</v>
      </c>
      <c r="F266" s="8" t="s">
        <v>42</v>
      </c>
      <c r="G266" s="8" t="s">
        <v>43</v>
      </c>
      <c r="H266" s="8" t="s">
        <v>44</v>
      </c>
      <c r="I266" s="8" t="s">
        <v>45</v>
      </c>
      <c r="J266" s="7">
        <v>43383</v>
      </c>
      <c r="K266" s="8" t="s">
        <v>24</v>
      </c>
      <c r="L266" s="8" t="s">
        <v>25</v>
      </c>
      <c r="M266" s="8" t="s">
        <v>65</v>
      </c>
      <c r="N266" s="8" t="s">
        <v>66</v>
      </c>
      <c r="O266" s="9">
        <v>560</v>
      </c>
      <c r="P266" s="8">
        <v>48</v>
      </c>
      <c r="Q266" s="9">
        <v>26880</v>
      </c>
      <c r="R266" s="9">
        <v>2634.24</v>
      </c>
    </row>
    <row r="267" spans="1:18" x14ac:dyDescent="0.3">
      <c r="A267" s="1"/>
      <c r="B267" s="10">
        <v>1301</v>
      </c>
      <c r="C267" s="11">
        <v>43381</v>
      </c>
      <c r="D267" s="10">
        <v>8</v>
      </c>
      <c r="E267" s="1" t="s">
        <v>41</v>
      </c>
      <c r="F267" s="1" t="s">
        <v>42</v>
      </c>
      <c r="G267" s="1" t="s">
        <v>43</v>
      </c>
      <c r="H267" s="1" t="s">
        <v>44</v>
      </c>
      <c r="I267" s="1" t="s">
        <v>45</v>
      </c>
      <c r="J267" s="11">
        <v>43383</v>
      </c>
      <c r="K267" s="1" t="s">
        <v>24</v>
      </c>
      <c r="L267" s="1" t="s">
        <v>25</v>
      </c>
      <c r="M267" s="1" t="s">
        <v>47</v>
      </c>
      <c r="N267" s="1" t="s">
        <v>48</v>
      </c>
      <c r="O267" s="12">
        <v>128.80000000000001</v>
      </c>
      <c r="P267" s="1">
        <v>100</v>
      </c>
      <c r="Q267" s="12">
        <v>12880</v>
      </c>
      <c r="R267" s="12">
        <v>1275.1199999999999</v>
      </c>
    </row>
    <row r="268" spans="1:18" x14ac:dyDescent="0.3">
      <c r="A268" s="1"/>
      <c r="B268" s="6">
        <v>1302</v>
      </c>
      <c r="C268" s="7">
        <v>43398</v>
      </c>
      <c r="D268" s="6">
        <v>25</v>
      </c>
      <c r="E268" s="8" t="s">
        <v>99</v>
      </c>
      <c r="F268" s="8" t="s">
        <v>73</v>
      </c>
      <c r="G268" s="8" t="s">
        <v>74</v>
      </c>
      <c r="H268" s="8" t="s">
        <v>75</v>
      </c>
      <c r="I268" s="8" t="s">
        <v>33</v>
      </c>
      <c r="J268" s="7">
        <v>43400</v>
      </c>
      <c r="K268" s="8" t="s">
        <v>34</v>
      </c>
      <c r="L268" s="8" t="s">
        <v>58</v>
      </c>
      <c r="M268" s="8" t="s">
        <v>104</v>
      </c>
      <c r="N268" s="8" t="s">
        <v>48</v>
      </c>
      <c r="O268" s="9">
        <v>140</v>
      </c>
      <c r="P268" s="8">
        <v>90</v>
      </c>
      <c r="Q268" s="9">
        <v>12600</v>
      </c>
      <c r="R268" s="9">
        <v>1222.2</v>
      </c>
    </row>
    <row r="269" spans="1:18" x14ac:dyDescent="0.3">
      <c r="A269" s="1"/>
      <c r="B269" s="10">
        <v>1303</v>
      </c>
      <c r="C269" s="11">
        <v>43399</v>
      </c>
      <c r="D269" s="10">
        <v>26</v>
      </c>
      <c r="E269" s="1" t="s">
        <v>100</v>
      </c>
      <c r="F269" s="1" t="s">
        <v>84</v>
      </c>
      <c r="G269" s="1" t="s">
        <v>84</v>
      </c>
      <c r="H269" s="1" t="s">
        <v>70</v>
      </c>
      <c r="I269" s="1" t="s">
        <v>71</v>
      </c>
      <c r="J269" s="11">
        <v>43401</v>
      </c>
      <c r="K269" s="1" t="s">
        <v>46</v>
      </c>
      <c r="L269" s="1" t="s">
        <v>35</v>
      </c>
      <c r="M269" s="1" t="s">
        <v>105</v>
      </c>
      <c r="N269" s="1" t="s">
        <v>106</v>
      </c>
      <c r="O269" s="12">
        <v>298.89999999999998</v>
      </c>
      <c r="P269" s="1">
        <v>49</v>
      </c>
      <c r="Q269" s="12">
        <v>14646.1</v>
      </c>
      <c r="R269" s="12">
        <v>1435.32</v>
      </c>
    </row>
    <row r="270" spans="1:18" x14ac:dyDescent="0.3">
      <c r="A270" s="1"/>
      <c r="B270" s="6">
        <v>1304</v>
      </c>
      <c r="C270" s="7">
        <v>43399</v>
      </c>
      <c r="D270" s="6">
        <v>26</v>
      </c>
      <c r="E270" s="8" t="s">
        <v>100</v>
      </c>
      <c r="F270" s="8" t="s">
        <v>84</v>
      </c>
      <c r="G270" s="8" t="s">
        <v>84</v>
      </c>
      <c r="H270" s="8" t="s">
        <v>70</v>
      </c>
      <c r="I270" s="8" t="s">
        <v>71</v>
      </c>
      <c r="J270" s="7">
        <v>43401</v>
      </c>
      <c r="K270" s="8" t="s">
        <v>46</v>
      </c>
      <c r="L270" s="8" t="s">
        <v>35</v>
      </c>
      <c r="M270" s="8" t="s">
        <v>59</v>
      </c>
      <c r="N270" s="8" t="s">
        <v>60</v>
      </c>
      <c r="O270" s="9">
        <v>135.1</v>
      </c>
      <c r="P270" s="8">
        <v>71</v>
      </c>
      <c r="Q270" s="9">
        <v>9592.1</v>
      </c>
      <c r="R270" s="9">
        <v>920.84</v>
      </c>
    </row>
    <row r="271" spans="1:18" x14ac:dyDescent="0.3">
      <c r="A271" s="1"/>
      <c r="B271" s="10">
        <v>1305</v>
      </c>
      <c r="C271" s="11">
        <v>43399</v>
      </c>
      <c r="D271" s="10">
        <v>26</v>
      </c>
      <c r="E271" s="1" t="s">
        <v>100</v>
      </c>
      <c r="F271" s="1" t="s">
        <v>84</v>
      </c>
      <c r="G271" s="1" t="s">
        <v>84</v>
      </c>
      <c r="H271" s="1" t="s">
        <v>70</v>
      </c>
      <c r="I271" s="1" t="s">
        <v>71</v>
      </c>
      <c r="J271" s="11">
        <v>43401</v>
      </c>
      <c r="K271" s="1" t="s">
        <v>46</v>
      </c>
      <c r="L271" s="1" t="s">
        <v>35</v>
      </c>
      <c r="M271" s="1" t="s">
        <v>88</v>
      </c>
      <c r="N271" s="1" t="s">
        <v>89</v>
      </c>
      <c r="O271" s="12">
        <v>257.60000000000002</v>
      </c>
      <c r="P271" s="1">
        <v>10</v>
      </c>
      <c r="Q271" s="12">
        <v>2576</v>
      </c>
      <c r="R271" s="12">
        <v>267.89999999999998</v>
      </c>
    </row>
    <row r="272" spans="1:18" x14ac:dyDescent="0.3">
      <c r="A272" s="1"/>
      <c r="B272" s="6">
        <v>1306</v>
      </c>
      <c r="C272" s="7">
        <v>43402</v>
      </c>
      <c r="D272" s="6">
        <v>29</v>
      </c>
      <c r="E272" s="8" t="s">
        <v>49</v>
      </c>
      <c r="F272" s="8" t="s">
        <v>50</v>
      </c>
      <c r="G272" s="8" t="s">
        <v>51</v>
      </c>
      <c r="H272" s="8" t="s">
        <v>52</v>
      </c>
      <c r="I272" s="8" t="s">
        <v>23</v>
      </c>
      <c r="J272" s="7">
        <v>43404</v>
      </c>
      <c r="K272" s="8" t="s">
        <v>24</v>
      </c>
      <c r="L272" s="8" t="s">
        <v>25</v>
      </c>
      <c r="M272" s="8" t="s">
        <v>26</v>
      </c>
      <c r="N272" s="8" t="s">
        <v>27</v>
      </c>
      <c r="O272" s="9">
        <v>196</v>
      </c>
      <c r="P272" s="8">
        <v>78</v>
      </c>
      <c r="Q272" s="9">
        <v>15288</v>
      </c>
      <c r="R272" s="9">
        <v>1574.66</v>
      </c>
    </row>
    <row r="273" spans="1:18" x14ac:dyDescent="0.3">
      <c r="A273" s="1"/>
      <c r="B273" s="10">
        <v>1307</v>
      </c>
      <c r="C273" s="11">
        <v>43379</v>
      </c>
      <c r="D273" s="10">
        <v>6</v>
      </c>
      <c r="E273" s="1" t="s">
        <v>61</v>
      </c>
      <c r="F273" s="1" t="s">
        <v>62</v>
      </c>
      <c r="G273" s="1" t="s">
        <v>63</v>
      </c>
      <c r="H273" s="1" t="s">
        <v>64</v>
      </c>
      <c r="I273" s="1" t="s">
        <v>45</v>
      </c>
      <c r="J273" s="11">
        <v>43381</v>
      </c>
      <c r="K273" s="1" t="s">
        <v>46</v>
      </c>
      <c r="L273" s="1" t="s">
        <v>25</v>
      </c>
      <c r="M273" s="1" t="s">
        <v>53</v>
      </c>
      <c r="N273" s="1" t="s">
        <v>54</v>
      </c>
      <c r="O273" s="12">
        <v>178.5</v>
      </c>
      <c r="P273" s="1">
        <v>44</v>
      </c>
      <c r="Q273" s="12">
        <v>7854</v>
      </c>
      <c r="R273" s="12">
        <v>753.98</v>
      </c>
    </row>
    <row r="274" spans="1:18" x14ac:dyDescent="0.3">
      <c r="A274" s="1"/>
      <c r="B274" s="6">
        <v>1309</v>
      </c>
      <c r="C274" s="7">
        <v>43377</v>
      </c>
      <c r="D274" s="6">
        <v>4</v>
      </c>
      <c r="E274" s="8" t="s">
        <v>30</v>
      </c>
      <c r="F274" s="8" t="s">
        <v>31</v>
      </c>
      <c r="G274" s="8" t="s">
        <v>31</v>
      </c>
      <c r="H274" s="8" t="s">
        <v>32</v>
      </c>
      <c r="I274" s="8" t="s">
        <v>33</v>
      </c>
      <c r="J274" s="7">
        <v>43379</v>
      </c>
      <c r="K274" s="8" t="s">
        <v>34</v>
      </c>
      <c r="L274" s="8" t="s">
        <v>35</v>
      </c>
      <c r="M274" s="8" t="s">
        <v>107</v>
      </c>
      <c r="N274" s="8" t="s">
        <v>80</v>
      </c>
      <c r="O274" s="9">
        <v>1134</v>
      </c>
      <c r="P274" s="8">
        <v>82</v>
      </c>
      <c r="Q274" s="9">
        <v>92988</v>
      </c>
      <c r="R274" s="9">
        <v>9763.74</v>
      </c>
    </row>
    <row r="275" spans="1:18" x14ac:dyDescent="0.3">
      <c r="A275" s="1"/>
      <c r="B275" s="10">
        <v>1310</v>
      </c>
      <c r="C275" s="11">
        <v>43377</v>
      </c>
      <c r="D275" s="10">
        <v>4</v>
      </c>
      <c r="E275" s="1" t="s">
        <v>30</v>
      </c>
      <c r="F275" s="1" t="s">
        <v>31</v>
      </c>
      <c r="G275" s="1" t="s">
        <v>31</v>
      </c>
      <c r="H275" s="1" t="s">
        <v>32</v>
      </c>
      <c r="I275" s="1" t="s">
        <v>33</v>
      </c>
      <c r="J275" s="11">
        <v>43379</v>
      </c>
      <c r="K275" s="1" t="s">
        <v>34</v>
      </c>
      <c r="L275" s="1" t="s">
        <v>35</v>
      </c>
      <c r="M275" s="1" t="s">
        <v>108</v>
      </c>
      <c r="N275" s="1" t="s">
        <v>109</v>
      </c>
      <c r="O275" s="12">
        <v>98</v>
      </c>
      <c r="P275" s="1">
        <v>29</v>
      </c>
      <c r="Q275" s="12">
        <v>2842</v>
      </c>
      <c r="R275" s="12">
        <v>284.2</v>
      </c>
    </row>
    <row r="276" spans="1:18" x14ac:dyDescent="0.3">
      <c r="A276" s="1"/>
      <c r="B276" s="6">
        <v>1312</v>
      </c>
      <c r="C276" s="7">
        <v>43381</v>
      </c>
      <c r="D276" s="6">
        <v>8</v>
      </c>
      <c r="E276" s="8" t="s">
        <v>41</v>
      </c>
      <c r="F276" s="8" t="s">
        <v>42</v>
      </c>
      <c r="G276" s="8" t="s">
        <v>43</v>
      </c>
      <c r="H276" s="8" t="s">
        <v>44</v>
      </c>
      <c r="I276" s="8" t="s">
        <v>45</v>
      </c>
      <c r="J276" s="7">
        <v>43383</v>
      </c>
      <c r="K276" s="8" t="s">
        <v>46</v>
      </c>
      <c r="L276" s="8" t="s">
        <v>35</v>
      </c>
      <c r="M276" s="8" t="s">
        <v>95</v>
      </c>
      <c r="N276" s="8" t="s">
        <v>96</v>
      </c>
      <c r="O276" s="9">
        <v>487.2</v>
      </c>
      <c r="P276" s="8">
        <v>93</v>
      </c>
      <c r="Q276" s="9">
        <v>45309.599999999999</v>
      </c>
      <c r="R276" s="9">
        <v>4395.03</v>
      </c>
    </row>
    <row r="277" spans="1:18" x14ac:dyDescent="0.3">
      <c r="A277" s="1"/>
      <c r="B277" s="10">
        <v>1315</v>
      </c>
      <c r="C277" s="11">
        <v>43376</v>
      </c>
      <c r="D277" s="10">
        <v>3</v>
      </c>
      <c r="E277" s="1" t="s">
        <v>55</v>
      </c>
      <c r="F277" s="1" t="s">
        <v>56</v>
      </c>
      <c r="G277" s="1" t="s">
        <v>57</v>
      </c>
      <c r="H277" s="1" t="s">
        <v>22</v>
      </c>
      <c r="I277" s="1" t="s">
        <v>23</v>
      </c>
      <c r="J277" s="11">
        <v>43378</v>
      </c>
      <c r="K277" s="1" t="s">
        <v>24</v>
      </c>
      <c r="L277" s="1" t="s">
        <v>58</v>
      </c>
      <c r="M277" s="1" t="s">
        <v>97</v>
      </c>
      <c r="N277" s="1" t="s">
        <v>82</v>
      </c>
      <c r="O277" s="12">
        <v>140</v>
      </c>
      <c r="P277" s="1">
        <v>11</v>
      </c>
      <c r="Q277" s="12">
        <v>1540</v>
      </c>
      <c r="R277" s="12">
        <v>160.16</v>
      </c>
    </row>
    <row r="278" spans="1:18" x14ac:dyDescent="0.3">
      <c r="A278" s="1"/>
      <c r="B278" s="6">
        <v>1316</v>
      </c>
      <c r="C278" s="7">
        <v>43376</v>
      </c>
      <c r="D278" s="6">
        <v>3</v>
      </c>
      <c r="E278" s="8" t="s">
        <v>55</v>
      </c>
      <c r="F278" s="8" t="s">
        <v>56</v>
      </c>
      <c r="G278" s="8" t="s">
        <v>57</v>
      </c>
      <c r="H278" s="8" t="s">
        <v>22</v>
      </c>
      <c r="I278" s="8" t="s">
        <v>23</v>
      </c>
      <c r="J278" s="7">
        <v>43378</v>
      </c>
      <c r="K278" s="8" t="s">
        <v>24</v>
      </c>
      <c r="L278" s="8" t="s">
        <v>58</v>
      </c>
      <c r="M278" s="8" t="s">
        <v>65</v>
      </c>
      <c r="N278" s="8" t="s">
        <v>66</v>
      </c>
      <c r="O278" s="9">
        <v>560</v>
      </c>
      <c r="P278" s="8">
        <v>91</v>
      </c>
      <c r="Q278" s="9">
        <v>50960</v>
      </c>
      <c r="R278" s="9">
        <v>5096</v>
      </c>
    </row>
    <row r="279" spans="1:18" x14ac:dyDescent="0.3">
      <c r="A279" s="1"/>
      <c r="B279" s="10">
        <v>1320</v>
      </c>
      <c r="C279" s="11">
        <v>43383</v>
      </c>
      <c r="D279" s="10">
        <v>10</v>
      </c>
      <c r="E279" s="1" t="s">
        <v>72</v>
      </c>
      <c r="F279" s="1" t="s">
        <v>73</v>
      </c>
      <c r="G279" s="1" t="s">
        <v>74</v>
      </c>
      <c r="H279" s="1" t="s">
        <v>75</v>
      </c>
      <c r="I279" s="1" t="s">
        <v>33</v>
      </c>
      <c r="J279" s="11">
        <v>43385</v>
      </c>
      <c r="K279" s="1" t="s">
        <v>24</v>
      </c>
      <c r="L279" s="1" t="s">
        <v>35</v>
      </c>
      <c r="M279" s="1" t="s">
        <v>98</v>
      </c>
      <c r="N279" s="1" t="s">
        <v>29</v>
      </c>
      <c r="O279" s="12">
        <v>140</v>
      </c>
      <c r="P279" s="1">
        <v>12</v>
      </c>
      <c r="Q279" s="12">
        <v>1680</v>
      </c>
      <c r="R279" s="12">
        <v>173.04</v>
      </c>
    </row>
    <row r="280" spans="1:18" x14ac:dyDescent="0.3">
      <c r="A280" s="1"/>
      <c r="B280" s="6">
        <v>1322</v>
      </c>
      <c r="C280" s="7">
        <v>43383</v>
      </c>
      <c r="D280" s="6">
        <v>10</v>
      </c>
      <c r="E280" s="8" t="s">
        <v>72</v>
      </c>
      <c r="F280" s="8" t="s">
        <v>73</v>
      </c>
      <c r="G280" s="8" t="s">
        <v>74</v>
      </c>
      <c r="H280" s="8" t="s">
        <v>75</v>
      </c>
      <c r="I280" s="8" t="s">
        <v>33</v>
      </c>
      <c r="J280" s="6"/>
      <c r="K280" s="8" t="s">
        <v>34</v>
      </c>
      <c r="L280" s="8"/>
      <c r="M280" s="8" t="s">
        <v>28</v>
      </c>
      <c r="N280" s="8" t="s">
        <v>29</v>
      </c>
      <c r="O280" s="9">
        <v>49</v>
      </c>
      <c r="P280" s="8">
        <v>78</v>
      </c>
      <c r="Q280" s="9">
        <v>3822</v>
      </c>
      <c r="R280" s="9">
        <v>382.2</v>
      </c>
    </row>
    <row r="281" spans="1:18" x14ac:dyDescent="0.3">
      <c r="A281" s="1"/>
      <c r="B281" s="10">
        <v>1323</v>
      </c>
      <c r="C281" s="11">
        <v>43384</v>
      </c>
      <c r="D281" s="10">
        <v>11</v>
      </c>
      <c r="E281" s="1" t="s">
        <v>83</v>
      </c>
      <c r="F281" s="1" t="s">
        <v>84</v>
      </c>
      <c r="G281" s="1" t="s">
        <v>84</v>
      </c>
      <c r="H281" s="1" t="s">
        <v>70</v>
      </c>
      <c r="I281" s="1" t="s">
        <v>71</v>
      </c>
      <c r="J281" s="10"/>
      <c r="K281" s="1" t="s">
        <v>46</v>
      </c>
      <c r="L281" s="1"/>
      <c r="M281" s="1" t="s">
        <v>65</v>
      </c>
      <c r="N281" s="1" t="s">
        <v>66</v>
      </c>
      <c r="O281" s="12">
        <v>560</v>
      </c>
      <c r="P281" s="1">
        <v>60</v>
      </c>
      <c r="Q281" s="12">
        <v>33600</v>
      </c>
      <c r="R281" s="12">
        <v>3192</v>
      </c>
    </row>
    <row r="282" spans="1:18" x14ac:dyDescent="0.3">
      <c r="A282" s="1"/>
      <c r="B282" s="6">
        <v>1324</v>
      </c>
      <c r="C282" s="7">
        <v>43374</v>
      </c>
      <c r="D282" s="6">
        <v>1</v>
      </c>
      <c r="E282" s="8" t="s">
        <v>85</v>
      </c>
      <c r="F282" s="8" t="s">
        <v>86</v>
      </c>
      <c r="G282" s="8" t="s">
        <v>87</v>
      </c>
      <c r="H282" s="8" t="s">
        <v>44</v>
      </c>
      <c r="I282" s="8" t="s">
        <v>45</v>
      </c>
      <c r="J282" s="6"/>
      <c r="K282" s="8" t="s">
        <v>46</v>
      </c>
      <c r="L282" s="8"/>
      <c r="M282" s="8" t="s">
        <v>88</v>
      </c>
      <c r="N282" s="8" t="s">
        <v>89</v>
      </c>
      <c r="O282" s="9">
        <v>257.60000000000002</v>
      </c>
      <c r="P282" s="8">
        <v>23</v>
      </c>
      <c r="Q282" s="9">
        <v>5924.8</v>
      </c>
      <c r="R282" s="9">
        <v>610.25</v>
      </c>
    </row>
    <row r="283" spans="1:18" x14ac:dyDescent="0.3">
      <c r="A283" s="1"/>
      <c r="B283" s="10">
        <v>1325</v>
      </c>
      <c r="C283" s="11">
        <v>43401</v>
      </c>
      <c r="D283" s="10">
        <v>28</v>
      </c>
      <c r="E283" s="1" t="s">
        <v>67</v>
      </c>
      <c r="F283" s="1" t="s">
        <v>68</v>
      </c>
      <c r="G283" s="1" t="s">
        <v>69</v>
      </c>
      <c r="H283" s="1" t="s">
        <v>70</v>
      </c>
      <c r="I283" s="1" t="s">
        <v>71</v>
      </c>
      <c r="J283" s="11">
        <v>43403</v>
      </c>
      <c r="K283" s="1" t="s">
        <v>46</v>
      </c>
      <c r="L283" s="1" t="s">
        <v>35</v>
      </c>
      <c r="M283" s="1" t="s">
        <v>40</v>
      </c>
      <c r="N283" s="1" t="s">
        <v>27</v>
      </c>
      <c r="O283" s="12">
        <v>644</v>
      </c>
      <c r="P283" s="1">
        <v>34</v>
      </c>
      <c r="Q283" s="12">
        <v>21896</v>
      </c>
      <c r="R283" s="12">
        <v>2211.5</v>
      </c>
    </row>
    <row r="284" spans="1:18" x14ac:dyDescent="0.3">
      <c r="A284" s="1"/>
      <c r="B284" s="6">
        <v>1326</v>
      </c>
      <c r="C284" s="7">
        <v>43382</v>
      </c>
      <c r="D284" s="6">
        <v>9</v>
      </c>
      <c r="E284" s="8" t="s">
        <v>90</v>
      </c>
      <c r="F284" s="8" t="s">
        <v>91</v>
      </c>
      <c r="G284" s="8" t="s">
        <v>51</v>
      </c>
      <c r="H284" s="8" t="s">
        <v>92</v>
      </c>
      <c r="I284" s="8" t="s">
        <v>23</v>
      </c>
      <c r="J284" s="7">
        <v>43384</v>
      </c>
      <c r="K284" s="8" t="s">
        <v>34</v>
      </c>
      <c r="L284" s="8" t="s">
        <v>25</v>
      </c>
      <c r="M284" s="8" t="s">
        <v>59</v>
      </c>
      <c r="N284" s="8" t="s">
        <v>60</v>
      </c>
      <c r="O284" s="9">
        <v>135.1</v>
      </c>
      <c r="P284" s="8">
        <v>89</v>
      </c>
      <c r="Q284" s="9">
        <v>12023.9</v>
      </c>
      <c r="R284" s="9">
        <v>1214.4100000000001</v>
      </c>
    </row>
    <row r="285" spans="1:18" x14ac:dyDescent="0.3">
      <c r="A285" s="1"/>
      <c r="B285" s="10">
        <v>1327</v>
      </c>
      <c r="C285" s="11">
        <v>43379</v>
      </c>
      <c r="D285" s="10">
        <v>6</v>
      </c>
      <c r="E285" s="1" t="s">
        <v>61</v>
      </c>
      <c r="F285" s="1" t="s">
        <v>62</v>
      </c>
      <c r="G285" s="1" t="s">
        <v>63</v>
      </c>
      <c r="H285" s="1" t="s">
        <v>64</v>
      </c>
      <c r="I285" s="1" t="s">
        <v>45</v>
      </c>
      <c r="J285" s="11">
        <v>43381</v>
      </c>
      <c r="K285" s="1" t="s">
        <v>24</v>
      </c>
      <c r="L285" s="1" t="s">
        <v>35</v>
      </c>
      <c r="M285" s="1" t="s">
        <v>53</v>
      </c>
      <c r="N285" s="1" t="s">
        <v>54</v>
      </c>
      <c r="O285" s="12">
        <v>178.5</v>
      </c>
      <c r="P285" s="1">
        <v>82</v>
      </c>
      <c r="Q285" s="12">
        <v>14637</v>
      </c>
      <c r="R285" s="12">
        <v>1449.06</v>
      </c>
    </row>
    <row r="286" spans="1:18" x14ac:dyDescent="0.3">
      <c r="A286" s="1"/>
      <c r="B286" s="6">
        <v>1328</v>
      </c>
      <c r="C286" s="7">
        <v>43381</v>
      </c>
      <c r="D286" s="6">
        <v>8</v>
      </c>
      <c r="E286" s="8" t="s">
        <v>41</v>
      </c>
      <c r="F286" s="8" t="s">
        <v>42</v>
      </c>
      <c r="G286" s="8" t="s">
        <v>43</v>
      </c>
      <c r="H286" s="8" t="s">
        <v>44</v>
      </c>
      <c r="I286" s="8" t="s">
        <v>45</v>
      </c>
      <c r="J286" s="7">
        <v>43383</v>
      </c>
      <c r="K286" s="8" t="s">
        <v>24</v>
      </c>
      <c r="L286" s="8" t="s">
        <v>25</v>
      </c>
      <c r="M286" s="8" t="s">
        <v>53</v>
      </c>
      <c r="N286" s="8" t="s">
        <v>54</v>
      </c>
      <c r="O286" s="9">
        <v>178.5</v>
      </c>
      <c r="P286" s="8">
        <v>43</v>
      </c>
      <c r="Q286" s="9">
        <v>7675.5</v>
      </c>
      <c r="R286" s="9">
        <v>736.85</v>
      </c>
    </row>
    <row r="287" spans="1:18" x14ac:dyDescent="0.3">
      <c r="A287" s="1"/>
      <c r="B287" s="10">
        <v>1329</v>
      </c>
      <c r="C287" s="11">
        <v>43414</v>
      </c>
      <c r="D287" s="10">
        <v>10</v>
      </c>
      <c r="E287" s="1" t="s">
        <v>72</v>
      </c>
      <c r="F287" s="1" t="s">
        <v>73</v>
      </c>
      <c r="G287" s="1" t="s">
        <v>74</v>
      </c>
      <c r="H287" s="1" t="s">
        <v>75</v>
      </c>
      <c r="I287" s="1" t="s">
        <v>33</v>
      </c>
      <c r="J287" s="11">
        <v>43416</v>
      </c>
      <c r="K287" s="1" t="s">
        <v>34</v>
      </c>
      <c r="L287" s="1"/>
      <c r="M287" s="1" t="s">
        <v>81</v>
      </c>
      <c r="N287" s="1" t="s">
        <v>82</v>
      </c>
      <c r="O287" s="12">
        <v>308</v>
      </c>
      <c r="P287" s="1">
        <v>96</v>
      </c>
      <c r="Q287" s="12">
        <v>29568</v>
      </c>
      <c r="R287" s="12">
        <v>3104.64</v>
      </c>
    </row>
    <row r="288" spans="1:18" x14ac:dyDescent="0.3">
      <c r="A288" s="1"/>
      <c r="B288" s="6">
        <v>1330</v>
      </c>
      <c r="C288" s="7">
        <v>43414</v>
      </c>
      <c r="D288" s="6">
        <v>10</v>
      </c>
      <c r="E288" s="8" t="s">
        <v>72</v>
      </c>
      <c r="F288" s="8" t="s">
        <v>73</v>
      </c>
      <c r="G288" s="8" t="s">
        <v>74</v>
      </c>
      <c r="H288" s="8" t="s">
        <v>75</v>
      </c>
      <c r="I288" s="8" t="s">
        <v>33</v>
      </c>
      <c r="J288" s="7">
        <v>43416</v>
      </c>
      <c r="K288" s="8" t="s">
        <v>34</v>
      </c>
      <c r="L288" s="8"/>
      <c r="M288" s="8" t="s">
        <v>47</v>
      </c>
      <c r="N288" s="8" t="s">
        <v>48</v>
      </c>
      <c r="O288" s="9">
        <v>128.80000000000001</v>
      </c>
      <c r="P288" s="8">
        <v>34</v>
      </c>
      <c r="Q288" s="9">
        <v>4379.2</v>
      </c>
      <c r="R288" s="9">
        <v>437.92</v>
      </c>
    </row>
    <row r="289" spans="1:18" x14ac:dyDescent="0.3">
      <c r="A289" s="1"/>
      <c r="B289" s="10">
        <v>1331</v>
      </c>
      <c r="C289" s="11">
        <v>43415</v>
      </c>
      <c r="D289" s="10">
        <v>11</v>
      </c>
      <c r="E289" s="1" t="s">
        <v>83</v>
      </c>
      <c r="F289" s="1" t="s">
        <v>84</v>
      </c>
      <c r="G289" s="1" t="s">
        <v>84</v>
      </c>
      <c r="H289" s="1" t="s">
        <v>70</v>
      </c>
      <c r="I289" s="1" t="s">
        <v>71</v>
      </c>
      <c r="J289" s="10"/>
      <c r="K289" s="1" t="s">
        <v>46</v>
      </c>
      <c r="L289" s="1"/>
      <c r="M289" s="1" t="s">
        <v>28</v>
      </c>
      <c r="N289" s="1" t="s">
        <v>29</v>
      </c>
      <c r="O289" s="12">
        <v>49</v>
      </c>
      <c r="P289" s="1">
        <v>42</v>
      </c>
      <c r="Q289" s="12">
        <v>2058</v>
      </c>
      <c r="R289" s="12">
        <v>211.97</v>
      </c>
    </row>
    <row r="290" spans="1:18" x14ac:dyDescent="0.3">
      <c r="A290" s="1"/>
      <c r="B290" s="6">
        <v>1332</v>
      </c>
      <c r="C290" s="7">
        <v>43415</v>
      </c>
      <c r="D290" s="6">
        <v>11</v>
      </c>
      <c r="E290" s="8" t="s">
        <v>83</v>
      </c>
      <c r="F290" s="8" t="s">
        <v>84</v>
      </c>
      <c r="G290" s="8" t="s">
        <v>84</v>
      </c>
      <c r="H290" s="8" t="s">
        <v>70</v>
      </c>
      <c r="I290" s="8" t="s">
        <v>71</v>
      </c>
      <c r="J290" s="6"/>
      <c r="K290" s="8" t="s">
        <v>46</v>
      </c>
      <c r="L290" s="8"/>
      <c r="M290" s="8" t="s">
        <v>76</v>
      </c>
      <c r="N290" s="8" t="s">
        <v>27</v>
      </c>
      <c r="O290" s="9">
        <v>41.86</v>
      </c>
      <c r="P290" s="8">
        <v>100</v>
      </c>
      <c r="Q290" s="9">
        <v>4186</v>
      </c>
      <c r="R290" s="9">
        <v>426.97</v>
      </c>
    </row>
    <row r="291" spans="1:18" x14ac:dyDescent="0.3">
      <c r="A291" s="1"/>
      <c r="B291" s="10">
        <v>1333</v>
      </c>
      <c r="C291" s="11">
        <v>43405</v>
      </c>
      <c r="D291" s="10">
        <v>1</v>
      </c>
      <c r="E291" s="1" t="s">
        <v>85</v>
      </c>
      <c r="F291" s="1" t="s">
        <v>86</v>
      </c>
      <c r="G291" s="1" t="s">
        <v>87</v>
      </c>
      <c r="H291" s="1" t="s">
        <v>44</v>
      </c>
      <c r="I291" s="1" t="s">
        <v>45</v>
      </c>
      <c r="J291" s="10"/>
      <c r="K291" s="1"/>
      <c r="L291" s="1"/>
      <c r="M291" s="1" t="s">
        <v>39</v>
      </c>
      <c r="N291" s="1" t="s">
        <v>27</v>
      </c>
      <c r="O291" s="12">
        <v>252</v>
      </c>
      <c r="P291" s="1">
        <v>42</v>
      </c>
      <c r="Q291" s="12">
        <v>10584</v>
      </c>
      <c r="R291" s="12">
        <v>1068.98</v>
      </c>
    </row>
    <row r="292" spans="1:18" x14ac:dyDescent="0.3">
      <c r="A292" s="1"/>
      <c r="B292" s="6">
        <v>1334</v>
      </c>
      <c r="C292" s="7">
        <v>43405</v>
      </c>
      <c r="D292" s="6">
        <v>1</v>
      </c>
      <c r="E292" s="8" t="s">
        <v>85</v>
      </c>
      <c r="F292" s="8" t="s">
        <v>86</v>
      </c>
      <c r="G292" s="8" t="s">
        <v>87</v>
      </c>
      <c r="H292" s="8" t="s">
        <v>44</v>
      </c>
      <c r="I292" s="8" t="s">
        <v>45</v>
      </c>
      <c r="J292" s="6"/>
      <c r="K292" s="8"/>
      <c r="L292" s="8"/>
      <c r="M292" s="8" t="s">
        <v>40</v>
      </c>
      <c r="N292" s="8" t="s">
        <v>27</v>
      </c>
      <c r="O292" s="9">
        <v>644</v>
      </c>
      <c r="P292" s="8">
        <v>16</v>
      </c>
      <c r="Q292" s="9">
        <v>10304</v>
      </c>
      <c r="R292" s="9">
        <v>989.18</v>
      </c>
    </row>
    <row r="293" spans="1:18" x14ac:dyDescent="0.3">
      <c r="A293" s="1"/>
      <c r="B293" s="10">
        <v>1335</v>
      </c>
      <c r="C293" s="11">
        <v>43405</v>
      </c>
      <c r="D293" s="10">
        <v>1</v>
      </c>
      <c r="E293" s="1" t="s">
        <v>85</v>
      </c>
      <c r="F293" s="1" t="s">
        <v>86</v>
      </c>
      <c r="G293" s="1" t="s">
        <v>87</v>
      </c>
      <c r="H293" s="1" t="s">
        <v>44</v>
      </c>
      <c r="I293" s="1" t="s">
        <v>45</v>
      </c>
      <c r="J293" s="10"/>
      <c r="K293" s="1"/>
      <c r="L293" s="1"/>
      <c r="M293" s="1" t="s">
        <v>76</v>
      </c>
      <c r="N293" s="1" t="s">
        <v>27</v>
      </c>
      <c r="O293" s="12">
        <v>41.86</v>
      </c>
      <c r="P293" s="1">
        <v>22</v>
      </c>
      <c r="Q293" s="12">
        <v>920.92</v>
      </c>
      <c r="R293" s="12">
        <v>89.33</v>
      </c>
    </row>
    <row r="294" spans="1:18" x14ac:dyDescent="0.3">
      <c r="A294" s="1"/>
      <c r="B294" s="6">
        <v>1336</v>
      </c>
      <c r="C294" s="7">
        <v>43432</v>
      </c>
      <c r="D294" s="6">
        <v>28</v>
      </c>
      <c r="E294" s="8" t="s">
        <v>67</v>
      </c>
      <c r="F294" s="8" t="s">
        <v>68</v>
      </c>
      <c r="G294" s="8" t="s">
        <v>69</v>
      </c>
      <c r="H294" s="8" t="s">
        <v>70</v>
      </c>
      <c r="I294" s="8" t="s">
        <v>71</v>
      </c>
      <c r="J294" s="7">
        <v>43434</v>
      </c>
      <c r="K294" s="8" t="s">
        <v>46</v>
      </c>
      <c r="L294" s="8" t="s">
        <v>35</v>
      </c>
      <c r="M294" s="8" t="s">
        <v>59</v>
      </c>
      <c r="N294" s="8" t="s">
        <v>60</v>
      </c>
      <c r="O294" s="9">
        <v>135.1</v>
      </c>
      <c r="P294" s="8">
        <v>46</v>
      </c>
      <c r="Q294" s="9">
        <v>6214.6</v>
      </c>
      <c r="R294" s="9">
        <v>640.1</v>
      </c>
    </row>
    <row r="295" spans="1:18" x14ac:dyDescent="0.3">
      <c r="A295" s="1"/>
      <c r="B295" s="10">
        <v>1337</v>
      </c>
      <c r="C295" s="11">
        <v>43432</v>
      </c>
      <c r="D295" s="10">
        <v>28</v>
      </c>
      <c r="E295" s="1" t="s">
        <v>67</v>
      </c>
      <c r="F295" s="1" t="s">
        <v>68</v>
      </c>
      <c r="G295" s="1" t="s">
        <v>69</v>
      </c>
      <c r="H295" s="1" t="s">
        <v>70</v>
      </c>
      <c r="I295" s="1" t="s">
        <v>71</v>
      </c>
      <c r="J295" s="11">
        <v>43434</v>
      </c>
      <c r="K295" s="1" t="s">
        <v>46</v>
      </c>
      <c r="L295" s="1" t="s">
        <v>35</v>
      </c>
      <c r="M295" s="1" t="s">
        <v>88</v>
      </c>
      <c r="N295" s="1" t="s">
        <v>89</v>
      </c>
      <c r="O295" s="12">
        <v>257.60000000000002</v>
      </c>
      <c r="P295" s="1">
        <v>100</v>
      </c>
      <c r="Q295" s="12">
        <v>25760</v>
      </c>
      <c r="R295" s="12">
        <v>2576</v>
      </c>
    </row>
    <row r="296" spans="1:18" x14ac:dyDescent="0.3">
      <c r="A296" s="1"/>
      <c r="B296" s="6">
        <v>1338</v>
      </c>
      <c r="C296" s="7">
        <v>43413</v>
      </c>
      <c r="D296" s="6">
        <v>9</v>
      </c>
      <c r="E296" s="8" t="s">
        <v>90</v>
      </c>
      <c r="F296" s="8" t="s">
        <v>91</v>
      </c>
      <c r="G296" s="8" t="s">
        <v>51</v>
      </c>
      <c r="H296" s="8" t="s">
        <v>92</v>
      </c>
      <c r="I296" s="8" t="s">
        <v>23</v>
      </c>
      <c r="J296" s="7">
        <v>43415</v>
      </c>
      <c r="K296" s="8" t="s">
        <v>34</v>
      </c>
      <c r="L296" s="8" t="s">
        <v>25</v>
      </c>
      <c r="M296" s="8" t="s">
        <v>93</v>
      </c>
      <c r="N296" s="8" t="s">
        <v>94</v>
      </c>
      <c r="O296" s="9">
        <v>273</v>
      </c>
      <c r="P296" s="8">
        <v>87</v>
      </c>
      <c r="Q296" s="9">
        <v>23751</v>
      </c>
      <c r="R296" s="9">
        <v>2446.35</v>
      </c>
    </row>
    <row r="297" spans="1:18" x14ac:dyDescent="0.3">
      <c r="A297" s="1"/>
      <c r="B297" s="10">
        <v>1339</v>
      </c>
      <c r="C297" s="11">
        <v>43413</v>
      </c>
      <c r="D297" s="10">
        <v>9</v>
      </c>
      <c r="E297" s="1" t="s">
        <v>90</v>
      </c>
      <c r="F297" s="1" t="s">
        <v>91</v>
      </c>
      <c r="G297" s="1" t="s">
        <v>51</v>
      </c>
      <c r="H297" s="1" t="s">
        <v>92</v>
      </c>
      <c r="I297" s="1" t="s">
        <v>23</v>
      </c>
      <c r="J297" s="11">
        <v>43415</v>
      </c>
      <c r="K297" s="1" t="s">
        <v>34</v>
      </c>
      <c r="L297" s="1" t="s">
        <v>25</v>
      </c>
      <c r="M297" s="1" t="s">
        <v>95</v>
      </c>
      <c r="N297" s="1" t="s">
        <v>96</v>
      </c>
      <c r="O297" s="12">
        <v>487.2</v>
      </c>
      <c r="P297" s="1">
        <v>58</v>
      </c>
      <c r="Q297" s="12">
        <v>28257.599999999999</v>
      </c>
      <c r="R297" s="12">
        <v>2882.28</v>
      </c>
    </row>
    <row r="298" spans="1:18" x14ac:dyDescent="0.3">
      <c r="A298" s="1"/>
      <c r="B298" s="6">
        <v>1340</v>
      </c>
      <c r="C298" s="7">
        <v>43410</v>
      </c>
      <c r="D298" s="6">
        <v>6</v>
      </c>
      <c r="E298" s="8" t="s">
        <v>61</v>
      </c>
      <c r="F298" s="8" t="s">
        <v>62</v>
      </c>
      <c r="G298" s="8" t="s">
        <v>63</v>
      </c>
      <c r="H298" s="8" t="s">
        <v>64</v>
      </c>
      <c r="I298" s="8" t="s">
        <v>45</v>
      </c>
      <c r="J298" s="7">
        <v>43412</v>
      </c>
      <c r="K298" s="8" t="s">
        <v>24</v>
      </c>
      <c r="L298" s="8" t="s">
        <v>35</v>
      </c>
      <c r="M298" s="8" t="s">
        <v>26</v>
      </c>
      <c r="N298" s="8" t="s">
        <v>27</v>
      </c>
      <c r="O298" s="9">
        <v>196</v>
      </c>
      <c r="P298" s="8">
        <v>85</v>
      </c>
      <c r="Q298" s="9">
        <v>16660</v>
      </c>
      <c r="R298" s="9">
        <v>1682.66</v>
      </c>
    </row>
    <row r="299" spans="1:18" x14ac:dyDescent="0.3">
      <c r="A299" s="1"/>
      <c r="B299" s="10">
        <v>1341</v>
      </c>
      <c r="C299" s="11">
        <v>43412</v>
      </c>
      <c r="D299" s="10">
        <v>8</v>
      </c>
      <c r="E299" s="1" t="s">
        <v>41</v>
      </c>
      <c r="F299" s="1" t="s">
        <v>42</v>
      </c>
      <c r="G299" s="1" t="s">
        <v>43</v>
      </c>
      <c r="H299" s="1" t="s">
        <v>44</v>
      </c>
      <c r="I299" s="1" t="s">
        <v>45</v>
      </c>
      <c r="J299" s="11">
        <v>43414</v>
      </c>
      <c r="K299" s="1" t="s">
        <v>24</v>
      </c>
      <c r="L299" s="1" t="s">
        <v>25</v>
      </c>
      <c r="M299" s="1" t="s">
        <v>65</v>
      </c>
      <c r="N299" s="1" t="s">
        <v>66</v>
      </c>
      <c r="O299" s="12">
        <v>560</v>
      </c>
      <c r="P299" s="1">
        <v>28</v>
      </c>
      <c r="Q299" s="12">
        <v>15680</v>
      </c>
      <c r="R299" s="12">
        <v>1552.32</v>
      </c>
    </row>
    <row r="300" spans="1:18" x14ac:dyDescent="0.3">
      <c r="A300" s="1"/>
      <c r="B300" s="6">
        <v>1342</v>
      </c>
      <c r="C300" s="7">
        <v>43412</v>
      </c>
      <c r="D300" s="6">
        <v>8</v>
      </c>
      <c r="E300" s="8" t="s">
        <v>41</v>
      </c>
      <c r="F300" s="8" t="s">
        <v>42</v>
      </c>
      <c r="G300" s="8" t="s">
        <v>43</v>
      </c>
      <c r="H300" s="8" t="s">
        <v>44</v>
      </c>
      <c r="I300" s="8" t="s">
        <v>45</v>
      </c>
      <c r="J300" s="7">
        <v>43414</v>
      </c>
      <c r="K300" s="8" t="s">
        <v>24</v>
      </c>
      <c r="L300" s="8" t="s">
        <v>25</v>
      </c>
      <c r="M300" s="8" t="s">
        <v>47</v>
      </c>
      <c r="N300" s="8" t="s">
        <v>48</v>
      </c>
      <c r="O300" s="9">
        <v>128.80000000000001</v>
      </c>
      <c r="P300" s="8">
        <v>19</v>
      </c>
      <c r="Q300" s="9">
        <v>2447.1999999999998</v>
      </c>
      <c r="R300" s="9">
        <v>239.83</v>
      </c>
    </row>
    <row r="301" spans="1:18" x14ac:dyDescent="0.3">
      <c r="A301" s="1"/>
      <c r="B301" s="10">
        <v>1343</v>
      </c>
      <c r="C301" s="11">
        <v>43429</v>
      </c>
      <c r="D301" s="10">
        <v>25</v>
      </c>
      <c r="E301" s="1" t="s">
        <v>99</v>
      </c>
      <c r="F301" s="1" t="s">
        <v>73</v>
      </c>
      <c r="G301" s="1" t="s">
        <v>74</v>
      </c>
      <c r="H301" s="1" t="s">
        <v>75</v>
      </c>
      <c r="I301" s="1" t="s">
        <v>33</v>
      </c>
      <c r="J301" s="11">
        <v>43431</v>
      </c>
      <c r="K301" s="1" t="s">
        <v>34</v>
      </c>
      <c r="L301" s="1" t="s">
        <v>58</v>
      </c>
      <c r="M301" s="1" t="s">
        <v>104</v>
      </c>
      <c r="N301" s="1" t="s">
        <v>48</v>
      </c>
      <c r="O301" s="12">
        <v>140</v>
      </c>
      <c r="P301" s="1">
        <v>99</v>
      </c>
      <c r="Q301" s="12">
        <v>13860</v>
      </c>
      <c r="R301" s="12">
        <v>1441.44</v>
      </c>
    </row>
    <row r="302" spans="1:18" x14ac:dyDescent="0.3">
      <c r="A302" s="1"/>
      <c r="B302" s="6">
        <v>1344</v>
      </c>
      <c r="C302" s="7">
        <v>43430</v>
      </c>
      <c r="D302" s="6">
        <v>26</v>
      </c>
      <c r="E302" s="8" t="s">
        <v>100</v>
      </c>
      <c r="F302" s="8" t="s">
        <v>84</v>
      </c>
      <c r="G302" s="8" t="s">
        <v>84</v>
      </c>
      <c r="H302" s="8" t="s">
        <v>70</v>
      </c>
      <c r="I302" s="8" t="s">
        <v>71</v>
      </c>
      <c r="J302" s="7">
        <v>43432</v>
      </c>
      <c r="K302" s="8" t="s">
        <v>46</v>
      </c>
      <c r="L302" s="8" t="s">
        <v>35</v>
      </c>
      <c r="M302" s="8" t="s">
        <v>105</v>
      </c>
      <c r="N302" s="8" t="s">
        <v>106</v>
      </c>
      <c r="O302" s="9">
        <v>298.89999999999998</v>
      </c>
      <c r="P302" s="8">
        <v>69</v>
      </c>
      <c r="Q302" s="9">
        <v>20624.099999999999</v>
      </c>
      <c r="R302" s="9">
        <v>2144.91</v>
      </c>
    </row>
    <row r="303" spans="1:18" x14ac:dyDescent="0.3">
      <c r="A303" s="1"/>
      <c r="B303" s="10">
        <v>1345</v>
      </c>
      <c r="C303" s="11">
        <v>43430</v>
      </c>
      <c r="D303" s="10">
        <v>26</v>
      </c>
      <c r="E303" s="1" t="s">
        <v>100</v>
      </c>
      <c r="F303" s="1" t="s">
        <v>84</v>
      </c>
      <c r="G303" s="1" t="s">
        <v>84</v>
      </c>
      <c r="H303" s="1" t="s">
        <v>70</v>
      </c>
      <c r="I303" s="1" t="s">
        <v>71</v>
      </c>
      <c r="J303" s="11">
        <v>43432</v>
      </c>
      <c r="K303" s="1" t="s">
        <v>46</v>
      </c>
      <c r="L303" s="1" t="s">
        <v>35</v>
      </c>
      <c r="M303" s="1" t="s">
        <v>59</v>
      </c>
      <c r="N303" s="1" t="s">
        <v>60</v>
      </c>
      <c r="O303" s="12">
        <v>135.1</v>
      </c>
      <c r="P303" s="1">
        <v>37</v>
      </c>
      <c r="Q303" s="12">
        <v>4998.7</v>
      </c>
      <c r="R303" s="12">
        <v>474.88</v>
      </c>
    </row>
    <row r="304" spans="1:18" x14ac:dyDescent="0.3">
      <c r="A304" s="1"/>
      <c r="B304" s="6">
        <v>1346</v>
      </c>
      <c r="C304" s="7">
        <v>43430</v>
      </c>
      <c r="D304" s="6">
        <v>26</v>
      </c>
      <c r="E304" s="8" t="s">
        <v>100</v>
      </c>
      <c r="F304" s="8" t="s">
        <v>84</v>
      </c>
      <c r="G304" s="8" t="s">
        <v>84</v>
      </c>
      <c r="H304" s="8" t="s">
        <v>70</v>
      </c>
      <c r="I304" s="8" t="s">
        <v>71</v>
      </c>
      <c r="J304" s="7">
        <v>43432</v>
      </c>
      <c r="K304" s="8" t="s">
        <v>46</v>
      </c>
      <c r="L304" s="8" t="s">
        <v>35</v>
      </c>
      <c r="M304" s="8" t="s">
        <v>88</v>
      </c>
      <c r="N304" s="8" t="s">
        <v>89</v>
      </c>
      <c r="O304" s="9">
        <v>257.60000000000002</v>
      </c>
      <c r="P304" s="8">
        <v>64</v>
      </c>
      <c r="Q304" s="9">
        <v>16486.400000000001</v>
      </c>
      <c r="R304" s="9">
        <v>1665.13</v>
      </c>
    </row>
    <row r="305" spans="1:18" x14ac:dyDescent="0.3">
      <c r="A305" s="1"/>
      <c r="B305" s="10">
        <v>1347</v>
      </c>
      <c r="C305" s="11">
        <v>43433</v>
      </c>
      <c r="D305" s="10">
        <v>29</v>
      </c>
      <c r="E305" s="1" t="s">
        <v>49</v>
      </c>
      <c r="F305" s="1" t="s">
        <v>50</v>
      </c>
      <c r="G305" s="1" t="s">
        <v>51</v>
      </c>
      <c r="H305" s="1" t="s">
        <v>52</v>
      </c>
      <c r="I305" s="1" t="s">
        <v>23</v>
      </c>
      <c r="J305" s="11">
        <v>43435</v>
      </c>
      <c r="K305" s="1" t="s">
        <v>24</v>
      </c>
      <c r="L305" s="1" t="s">
        <v>25</v>
      </c>
      <c r="M305" s="1" t="s">
        <v>26</v>
      </c>
      <c r="N305" s="1" t="s">
        <v>27</v>
      </c>
      <c r="O305" s="12">
        <v>196</v>
      </c>
      <c r="P305" s="1">
        <v>38</v>
      </c>
      <c r="Q305" s="12">
        <v>7448</v>
      </c>
      <c r="R305" s="12">
        <v>774.59</v>
      </c>
    </row>
    <row r="306" spans="1:18" x14ac:dyDescent="0.3">
      <c r="A306" s="1"/>
      <c r="B306" s="6">
        <v>1348</v>
      </c>
      <c r="C306" s="7">
        <v>43410</v>
      </c>
      <c r="D306" s="6">
        <v>6</v>
      </c>
      <c r="E306" s="8" t="s">
        <v>61</v>
      </c>
      <c r="F306" s="8" t="s">
        <v>62</v>
      </c>
      <c r="G306" s="8" t="s">
        <v>63</v>
      </c>
      <c r="H306" s="8" t="s">
        <v>64</v>
      </c>
      <c r="I306" s="8" t="s">
        <v>45</v>
      </c>
      <c r="J306" s="7">
        <v>43412</v>
      </c>
      <c r="K306" s="8" t="s">
        <v>46</v>
      </c>
      <c r="L306" s="8" t="s">
        <v>25</v>
      </c>
      <c r="M306" s="8" t="s">
        <v>53</v>
      </c>
      <c r="N306" s="8" t="s">
        <v>54</v>
      </c>
      <c r="O306" s="9">
        <v>178.5</v>
      </c>
      <c r="P306" s="8">
        <v>15</v>
      </c>
      <c r="Q306" s="9">
        <v>2677.5</v>
      </c>
      <c r="R306" s="9">
        <v>259.72000000000003</v>
      </c>
    </row>
    <row r="307" spans="1:18" x14ac:dyDescent="0.3">
      <c r="A307" s="1"/>
      <c r="B307" s="10">
        <v>1350</v>
      </c>
      <c r="C307" s="11">
        <v>43408</v>
      </c>
      <c r="D307" s="10">
        <v>4</v>
      </c>
      <c r="E307" s="1" t="s">
        <v>30</v>
      </c>
      <c r="F307" s="1" t="s">
        <v>31</v>
      </c>
      <c r="G307" s="1" t="s">
        <v>31</v>
      </c>
      <c r="H307" s="1" t="s">
        <v>32</v>
      </c>
      <c r="I307" s="1" t="s">
        <v>33</v>
      </c>
      <c r="J307" s="11">
        <v>43410</v>
      </c>
      <c r="K307" s="1" t="s">
        <v>34</v>
      </c>
      <c r="L307" s="1" t="s">
        <v>35</v>
      </c>
      <c r="M307" s="1" t="s">
        <v>107</v>
      </c>
      <c r="N307" s="1" t="s">
        <v>80</v>
      </c>
      <c r="O307" s="12">
        <v>1134</v>
      </c>
      <c r="P307" s="1">
        <v>52</v>
      </c>
      <c r="Q307" s="12">
        <v>58968</v>
      </c>
      <c r="R307" s="12">
        <v>5778.86</v>
      </c>
    </row>
    <row r="308" spans="1:18" x14ac:dyDescent="0.3">
      <c r="A308" s="1"/>
      <c r="B308" s="6">
        <v>1351</v>
      </c>
      <c r="C308" s="7">
        <v>43408</v>
      </c>
      <c r="D308" s="6">
        <v>4</v>
      </c>
      <c r="E308" s="8" t="s">
        <v>30</v>
      </c>
      <c r="F308" s="8" t="s">
        <v>31</v>
      </c>
      <c r="G308" s="8" t="s">
        <v>31</v>
      </c>
      <c r="H308" s="8" t="s">
        <v>32</v>
      </c>
      <c r="I308" s="8" t="s">
        <v>33</v>
      </c>
      <c r="J308" s="7">
        <v>43410</v>
      </c>
      <c r="K308" s="8" t="s">
        <v>34</v>
      </c>
      <c r="L308" s="8" t="s">
        <v>35</v>
      </c>
      <c r="M308" s="8" t="s">
        <v>108</v>
      </c>
      <c r="N308" s="8" t="s">
        <v>109</v>
      </c>
      <c r="O308" s="9">
        <v>98</v>
      </c>
      <c r="P308" s="8">
        <v>37</v>
      </c>
      <c r="Q308" s="9">
        <v>3626</v>
      </c>
      <c r="R308" s="9">
        <v>355.35</v>
      </c>
    </row>
    <row r="309" spans="1:18" x14ac:dyDescent="0.3">
      <c r="A309" s="1"/>
      <c r="B309" s="10">
        <v>1353</v>
      </c>
      <c r="C309" s="11">
        <v>43412</v>
      </c>
      <c r="D309" s="10">
        <v>8</v>
      </c>
      <c r="E309" s="1" t="s">
        <v>41</v>
      </c>
      <c r="F309" s="1" t="s">
        <v>42</v>
      </c>
      <c r="G309" s="1" t="s">
        <v>43</v>
      </c>
      <c r="H309" s="1" t="s">
        <v>44</v>
      </c>
      <c r="I309" s="1" t="s">
        <v>45</v>
      </c>
      <c r="J309" s="11">
        <v>43414</v>
      </c>
      <c r="K309" s="1" t="s">
        <v>46</v>
      </c>
      <c r="L309" s="1" t="s">
        <v>35</v>
      </c>
      <c r="M309" s="1" t="s">
        <v>95</v>
      </c>
      <c r="N309" s="1" t="s">
        <v>96</v>
      </c>
      <c r="O309" s="12">
        <v>487.2</v>
      </c>
      <c r="P309" s="1">
        <v>24</v>
      </c>
      <c r="Q309" s="12">
        <v>11692.8</v>
      </c>
      <c r="R309" s="12">
        <v>1122.51</v>
      </c>
    </row>
    <row r="310" spans="1:18" x14ac:dyDescent="0.3">
      <c r="A310" s="1"/>
      <c r="B310" s="6">
        <v>1356</v>
      </c>
      <c r="C310" s="7">
        <v>43407</v>
      </c>
      <c r="D310" s="6">
        <v>3</v>
      </c>
      <c r="E310" s="8" t="s">
        <v>55</v>
      </c>
      <c r="F310" s="8" t="s">
        <v>56</v>
      </c>
      <c r="G310" s="8" t="s">
        <v>57</v>
      </c>
      <c r="H310" s="8" t="s">
        <v>22</v>
      </c>
      <c r="I310" s="8" t="s">
        <v>23</v>
      </c>
      <c r="J310" s="7">
        <v>43409</v>
      </c>
      <c r="K310" s="8" t="s">
        <v>24</v>
      </c>
      <c r="L310" s="8" t="s">
        <v>58</v>
      </c>
      <c r="M310" s="8" t="s">
        <v>97</v>
      </c>
      <c r="N310" s="8" t="s">
        <v>82</v>
      </c>
      <c r="O310" s="9">
        <v>140</v>
      </c>
      <c r="P310" s="8">
        <v>36</v>
      </c>
      <c r="Q310" s="9">
        <v>5040</v>
      </c>
      <c r="R310" s="9">
        <v>519.12</v>
      </c>
    </row>
    <row r="311" spans="1:18" x14ac:dyDescent="0.3">
      <c r="A311" s="1"/>
      <c r="B311" s="10">
        <v>1357</v>
      </c>
      <c r="C311" s="11">
        <v>43407</v>
      </c>
      <c r="D311" s="10">
        <v>3</v>
      </c>
      <c r="E311" s="1" t="s">
        <v>55</v>
      </c>
      <c r="F311" s="1" t="s">
        <v>56</v>
      </c>
      <c r="G311" s="1" t="s">
        <v>57</v>
      </c>
      <c r="H311" s="1" t="s">
        <v>22</v>
      </c>
      <c r="I311" s="1" t="s">
        <v>23</v>
      </c>
      <c r="J311" s="11">
        <v>43409</v>
      </c>
      <c r="K311" s="1" t="s">
        <v>24</v>
      </c>
      <c r="L311" s="1" t="s">
        <v>58</v>
      </c>
      <c r="M311" s="1" t="s">
        <v>65</v>
      </c>
      <c r="N311" s="1" t="s">
        <v>66</v>
      </c>
      <c r="O311" s="12">
        <v>560</v>
      </c>
      <c r="P311" s="1">
        <v>24</v>
      </c>
      <c r="Q311" s="12">
        <v>13440</v>
      </c>
      <c r="R311" s="12">
        <v>1344</v>
      </c>
    </row>
    <row r="312" spans="1:18" x14ac:dyDescent="0.3">
      <c r="A312" s="1"/>
      <c r="B312" s="6">
        <v>1361</v>
      </c>
      <c r="C312" s="7">
        <v>43414</v>
      </c>
      <c r="D312" s="6">
        <v>10</v>
      </c>
      <c r="E312" s="8" t="s">
        <v>72</v>
      </c>
      <c r="F312" s="8" t="s">
        <v>73</v>
      </c>
      <c r="G312" s="8" t="s">
        <v>74</v>
      </c>
      <c r="H312" s="8" t="s">
        <v>75</v>
      </c>
      <c r="I312" s="8" t="s">
        <v>33</v>
      </c>
      <c r="J312" s="7">
        <v>43416</v>
      </c>
      <c r="K312" s="8" t="s">
        <v>24</v>
      </c>
      <c r="L312" s="8" t="s">
        <v>35</v>
      </c>
      <c r="M312" s="8" t="s">
        <v>98</v>
      </c>
      <c r="N312" s="8" t="s">
        <v>29</v>
      </c>
      <c r="O312" s="9">
        <v>140</v>
      </c>
      <c r="P312" s="8">
        <v>20</v>
      </c>
      <c r="Q312" s="9">
        <v>2800</v>
      </c>
      <c r="R312" s="9">
        <v>280</v>
      </c>
    </row>
    <row r="313" spans="1:18" x14ac:dyDescent="0.3">
      <c r="A313" s="1"/>
      <c r="B313" s="10">
        <v>1363</v>
      </c>
      <c r="C313" s="11">
        <v>43414</v>
      </c>
      <c r="D313" s="10">
        <v>10</v>
      </c>
      <c r="E313" s="1" t="s">
        <v>72</v>
      </c>
      <c r="F313" s="1" t="s">
        <v>73</v>
      </c>
      <c r="G313" s="1" t="s">
        <v>74</v>
      </c>
      <c r="H313" s="1" t="s">
        <v>75</v>
      </c>
      <c r="I313" s="1" t="s">
        <v>33</v>
      </c>
      <c r="J313" s="10"/>
      <c r="K313" s="1" t="s">
        <v>34</v>
      </c>
      <c r="L313" s="1"/>
      <c r="M313" s="1" t="s">
        <v>28</v>
      </c>
      <c r="N313" s="1" t="s">
        <v>29</v>
      </c>
      <c r="O313" s="12">
        <v>49</v>
      </c>
      <c r="P313" s="1">
        <v>11</v>
      </c>
      <c r="Q313" s="12">
        <v>539</v>
      </c>
      <c r="R313" s="12">
        <v>52.28</v>
      </c>
    </row>
    <row r="314" spans="1:18" x14ac:dyDescent="0.3">
      <c r="A314" s="1"/>
      <c r="B314" s="6">
        <v>1364</v>
      </c>
      <c r="C314" s="7">
        <v>43415</v>
      </c>
      <c r="D314" s="6">
        <v>11</v>
      </c>
      <c r="E314" s="8" t="s">
        <v>83</v>
      </c>
      <c r="F314" s="8" t="s">
        <v>84</v>
      </c>
      <c r="G314" s="8" t="s">
        <v>84</v>
      </c>
      <c r="H314" s="8" t="s">
        <v>70</v>
      </c>
      <c r="I314" s="8" t="s">
        <v>71</v>
      </c>
      <c r="J314" s="6"/>
      <c r="K314" s="8" t="s">
        <v>46</v>
      </c>
      <c r="L314" s="8"/>
      <c r="M314" s="8" t="s">
        <v>65</v>
      </c>
      <c r="N314" s="8" t="s">
        <v>66</v>
      </c>
      <c r="O314" s="9">
        <v>560</v>
      </c>
      <c r="P314" s="8">
        <v>78</v>
      </c>
      <c r="Q314" s="9">
        <v>43680</v>
      </c>
      <c r="R314" s="9">
        <v>4193.28</v>
      </c>
    </row>
    <row r="315" spans="1:18" x14ac:dyDescent="0.3">
      <c r="A315" s="1"/>
      <c r="B315" s="10">
        <v>1365</v>
      </c>
      <c r="C315" s="11">
        <v>43405</v>
      </c>
      <c r="D315" s="10">
        <v>1</v>
      </c>
      <c r="E315" s="1" t="s">
        <v>85</v>
      </c>
      <c r="F315" s="1" t="s">
        <v>86</v>
      </c>
      <c r="G315" s="1" t="s">
        <v>87</v>
      </c>
      <c r="H315" s="1" t="s">
        <v>44</v>
      </c>
      <c r="I315" s="1" t="s">
        <v>45</v>
      </c>
      <c r="J315" s="10"/>
      <c r="K315" s="1" t="s">
        <v>46</v>
      </c>
      <c r="L315" s="1"/>
      <c r="M315" s="1" t="s">
        <v>88</v>
      </c>
      <c r="N315" s="1" t="s">
        <v>89</v>
      </c>
      <c r="O315" s="12">
        <v>257.60000000000002</v>
      </c>
      <c r="P315" s="1">
        <v>76</v>
      </c>
      <c r="Q315" s="12">
        <v>19577.599999999999</v>
      </c>
      <c r="R315" s="12">
        <v>2016.49</v>
      </c>
    </row>
    <row r="316" spans="1:18" x14ac:dyDescent="0.3">
      <c r="A316" s="1"/>
      <c r="B316" s="6">
        <v>1366</v>
      </c>
      <c r="C316" s="7">
        <v>43432</v>
      </c>
      <c r="D316" s="6">
        <v>28</v>
      </c>
      <c r="E316" s="8" t="s">
        <v>67</v>
      </c>
      <c r="F316" s="8" t="s">
        <v>68</v>
      </c>
      <c r="G316" s="8" t="s">
        <v>69</v>
      </c>
      <c r="H316" s="8" t="s">
        <v>70</v>
      </c>
      <c r="I316" s="8" t="s">
        <v>71</v>
      </c>
      <c r="J316" s="7">
        <v>43434</v>
      </c>
      <c r="K316" s="8" t="s">
        <v>46</v>
      </c>
      <c r="L316" s="8" t="s">
        <v>35</v>
      </c>
      <c r="M316" s="8" t="s">
        <v>40</v>
      </c>
      <c r="N316" s="8" t="s">
        <v>27</v>
      </c>
      <c r="O316" s="9">
        <v>644</v>
      </c>
      <c r="P316" s="8">
        <v>57</v>
      </c>
      <c r="Q316" s="9">
        <v>36708</v>
      </c>
      <c r="R316" s="9">
        <v>3817.63</v>
      </c>
    </row>
    <row r="317" spans="1:18" x14ac:dyDescent="0.3">
      <c r="A317" s="1"/>
      <c r="B317" s="10">
        <v>1367</v>
      </c>
      <c r="C317" s="11">
        <v>43413</v>
      </c>
      <c r="D317" s="10">
        <v>9</v>
      </c>
      <c r="E317" s="1" t="s">
        <v>90</v>
      </c>
      <c r="F317" s="1" t="s">
        <v>91</v>
      </c>
      <c r="G317" s="1" t="s">
        <v>51</v>
      </c>
      <c r="H317" s="1" t="s">
        <v>92</v>
      </c>
      <c r="I317" s="1" t="s">
        <v>23</v>
      </c>
      <c r="J317" s="11">
        <v>43415</v>
      </c>
      <c r="K317" s="1" t="s">
        <v>34</v>
      </c>
      <c r="L317" s="1" t="s">
        <v>25</v>
      </c>
      <c r="M317" s="1" t="s">
        <v>59</v>
      </c>
      <c r="N317" s="1" t="s">
        <v>60</v>
      </c>
      <c r="O317" s="12">
        <v>135.1</v>
      </c>
      <c r="P317" s="1">
        <v>14</v>
      </c>
      <c r="Q317" s="12">
        <v>1891.4</v>
      </c>
      <c r="R317" s="12">
        <v>181.57</v>
      </c>
    </row>
    <row r="318" spans="1:18" x14ac:dyDescent="0.3">
      <c r="A318" s="1"/>
      <c r="B318" s="6">
        <v>1368</v>
      </c>
      <c r="C318" s="7">
        <v>43461</v>
      </c>
      <c r="D318" s="6">
        <v>27</v>
      </c>
      <c r="E318" s="8" t="s">
        <v>19</v>
      </c>
      <c r="F318" s="8" t="s">
        <v>20</v>
      </c>
      <c r="G318" s="8" t="s">
        <v>21</v>
      </c>
      <c r="H318" s="8" t="s">
        <v>22</v>
      </c>
      <c r="I318" s="8" t="s">
        <v>23</v>
      </c>
      <c r="J318" s="7">
        <v>43463</v>
      </c>
      <c r="K318" s="8" t="s">
        <v>24</v>
      </c>
      <c r="L318" s="8" t="s">
        <v>25</v>
      </c>
      <c r="M318" s="8" t="s">
        <v>26</v>
      </c>
      <c r="N318" s="8" t="s">
        <v>27</v>
      </c>
      <c r="O318" s="9">
        <v>196</v>
      </c>
      <c r="P318" s="8">
        <v>14</v>
      </c>
      <c r="Q318" s="9">
        <v>2744</v>
      </c>
      <c r="R318" s="9">
        <v>277.14</v>
      </c>
    </row>
    <row r="319" spans="1:18" x14ac:dyDescent="0.3">
      <c r="A319" s="1"/>
      <c r="B319" s="10">
        <v>1369</v>
      </c>
      <c r="C319" s="11">
        <v>43461</v>
      </c>
      <c r="D319" s="10">
        <v>27</v>
      </c>
      <c r="E319" s="1" t="s">
        <v>19</v>
      </c>
      <c r="F319" s="1" t="s">
        <v>20</v>
      </c>
      <c r="G319" s="1" t="s">
        <v>21</v>
      </c>
      <c r="H319" s="1" t="s">
        <v>22</v>
      </c>
      <c r="I319" s="1" t="s">
        <v>23</v>
      </c>
      <c r="J319" s="11">
        <v>43463</v>
      </c>
      <c r="K319" s="1" t="s">
        <v>24</v>
      </c>
      <c r="L319" s="1" t="s">
        <v>25</v>
      </c>
      <c r="M319" s="1" t="s">
        <v>28</v>
      </c>
      <c r="N319" s="1" t="s">
        <v>29</v>
      </c>
      <c r="O319" s="12">
        <v>49</v>
      </c>
      <c r="P319" s="1">
        <v>70</v>
      </c>
      <c r="Q319" s="12">
        <v>3430</v>
      </c>
      <c r="R319" s="12">
        <v>353.29</v>
      </c>
    </row>
    <row r="320" spans="1:18" x14ac:dyDescent="0.3">
      <c r="A320" s="1"/>
      <c r="B320" s="6">
        <v>1370</v>
      </c>
      <c r="C320" s="7">
        <v>43438</v>
      </c>
      <c r="D320" s="6">
        <v>4</v>
      </c>
      <c r="E320" s="8" t="s">
        <v>30</v>
      </c>
      <c r="F320" s="8" t="s">
        <v>31</v>
      </c>
      <c r="G320" s="8" t="s">
        <v>31</v>
      </c>
      <c r="H320" s="8" t="s">
        <v>32</v>
      </c>
      <c r="I320" s="8" t="s">
        <v>33</v>
      </c>
      <c r="J320" s="7">
        <v>43440</v>
      </c>
      <c r="K320" s="8" t="s">
        <v>34</v>
      </c>
      <c r="L320" s="8" t="s">
        <v>35</v>
      </c>
      <c r="M320" s="8" t="s">
        <v>36</v>
      </c>
      <c r="N320" s="8" t="s">
        <v>29</v>
      </c>
      <c r="O320" s="9">
        <v>420</v>
      </c>
      <c r="P320" s="8">
        <v>100</v>
      </c>
      <c r="Q320" s="9">
        <v>42000</v>
      </c>
      <c r="R320" s="9">
        <v>4074</v>
      </c>
    </row>
    <row r="321" spans="1:18" x14ac:dyDescent="0.3">
      <c r="A321" s="1"/>
      <c r="B321" s="10">
        <v>1371</v>
      </c>
      <c r="C321" s="11">
        <v>43438</v>
      </c>
      <c r="D321" s="10">
        <v>4</v>
      </c>
      <c r="E321" s="1" t="s">
        <v>30</v>
      </c>
      <c r="F321" s="1" t="s">
        <v>31</v>
      </c>
      <c r="G321" s="1" t="s">
        <v>31</v>
      </c>
      <c r="H321" s="1" t="s">
        <v>32</v>
      </c>
      <c r="I321" s="1" t="s">
        <v>33</v>
      </c>
      <c r="J321" s="11">
        <v>43440</v>
      </c>
      <c r="K321" s="1" t="s">
        <v>34</v>
      </c>
      <c r="L321" s="1" t="s">
        <v>35</v>
      </c>
      <c r="M321" s="1" t="s">
        <v>37</v>
      </c>
      <c r="N321" s="1" t="s">
        <v>29</v>
      </c>
      <c r="O321" s="12">
        <v>742</v>
      </c>
      <c r="P321" s="1">
        <v>27</v>
      </c>
      <c r="Q321" s="12">
        <v>20034</v>
      </c>
      <c r="R321" s="12">
        <v>2003.4</v>
      </c>
    </row>
    <row r="322" spans="1:18" x14ac:dyDescent="0.3">
      <c r="A322" s="1"/>
      <c r="B322" s="6">
        <v>1372</v>
      </c>
      <c r="C322" s="7">
        <v>43438</v>
      </c>
      <c r="D322" s="6">
        <v>4</v>
      </c>
      <c r="E322" s="8" t="s">
        <v>30</v>
      </c>
      <c r="F322" s="8" t="s">
        <v>31</v>
      </c>
      <c r="G322" s="8" t="s">
        <v>31</v>
      </c>
      <c r="H322" s="8" t="s">
        <v>32</v>
      </c>
      <c r="I322" s="8" t="s">
        <v>33</v>
      </c>
      <c r="J322" s="7">
        <v>43440</v>
      </c>
      <c r="K322" s="8" t="s">
        <v>34</v>
      </c>
      <c r="L322" s="8" t="s">
        <v>35</v>
      </c>
      <c r="M322" s="8" t="s">
        <v>28</v>
      </c>
      <c r="N322" s="8" t="s">
        <v>29</v>
      </c>
      <c r="O322" s="9">
        <v>49</v>
      </c>
      <c r="P322" s="8">
        <v>70</v>
      </c>
      <c r="Q322" s="9">
        <v>3430</v>
      </c>
      <c r="R322" s="9">
        <v>336.14</v>
      </c>
    </row>
    <row r="323" spans="1:18" x14ac:dyDescent="0.3">
      <c r="A323" s="1"/>
      <c r="B323" s="10">
        <v>1373</v>
      </c>
      <c r="C323" s="11">
        <v>43446</v>
      </c>
      <c r="D323" s="10">
        <v>12</v>
      </c>
      <c r="E323" s="1" t="s">
        <v>38</v>
      </c>
      <c r="F323" s="1" t="s">
        <v>20</v>
      </c>
      <c r="G323" s="1" t="s">
        <v>21</v>
      </c>
      <c r="H323" s="1" t="s">
        <v>22</v>
      </c>
      <c r="I323" s="1" t="s">
        <v>23</v>
      </c>
      <c r="J323" s="11">
        <v>43448</v>
      </c>
      <c r="K323" s="1" t="s">
        <v>24</v>
      </c>
      <c r="L323" s="1" t="s">
        <v>35</v>
      </c>
      <c r="M323" s="1" t="s">
        <v>39</v>
      </c>
      <c r="N323" s="1" t="s">
        <v>27</v>
      </c>
      <c r="O323" s="12">
        <v>252</v>
      </c>
      <c r="P323" s="1">
        <v>57</v>
      </c>
      <c r="Q323" s="12">
        <v>14364</v>
      </c>
      <c r="R323" s="12">
        <v>1436.4</v>
      </c>
    </row>
    <row r="324" spans="1:18" x14ac:dyDescent="0.3">
      <c r="A324" s="1"/>
      <c r="B324" s="6">
        <v>1374</v>
      </c>
      <c r="C324" s="7">
        <v>43446</v>
      </c>
      <c r="D324" s="6">
        <v>12</v>
      </c>
      <c r="E324" s="8" t="s">
        <v>38</v>
      </c>
      <c r="F324" s="8" t="s">
        <v>20</v>
      </c>
      <c r="G324" s="8" t="s">
        <v>21</v>
      </c>
      <c r="H324" s="8" t="s">
        <v>22</v>
      </c>
      <c r="I324" s="8" t="s">
        <v>23</v>
      </c>
      <c r="J324" s="7">
        <v>43448</v>
      </c>
      <c r="K324" s="8" t="s">
        <v>24</v>
      </c>
      <c r="L324" s="8" t="s">
        <v>35</v>
      </c>
      <c r="M324" s="8" t="s">
        <v>40</v>
      </c>
      <c r="N324" s="8" t="s">
        <v>27</v>
      </c>
      <c r="O324" s="9">
        <v>644</v>
      </c>
      <c r="P324" s="8">
        <v>83</v>
      </c>
      <c r="Q324" s="9">
        <v>53452</v>
      </c>
      <c r="R324" s="9">
        <v>5238.3</v>
      </c>
    </row>
    <row r="325" spans="1:18" x14ac:dyDescent="0.3">
      <c r="A325" s="1"/>
      <c r="B325" s="10">
        <v>1375</v>
      </c>
      <c r="C325" s="11">
        <v>43442</v>
      </c>
      <c r="D325" s="10">
        <v>8</v>
      </c>
      <c r="E325" s="1" t="s">
        <v>41</v>
      </c>
      <c r="F325" s="1" t="s">
        <v>42</v>
      </c>
      <c r="G325" s="1" t="s">
        <v>43</v>
      </c>
      <c r="H325" s="1" t="s">
        <v>44</v>
      </c>
      <c r="I325" s="1" t="s">
        <v>45</v>
      </c>
      <c r="J325" s="11">
        <v>43444</v>
      </c>
      <c r="K325" s="1" t="s">
        <v>46</v>
      </c>
      <c r="L325" s="1" t="s">
        <v>35</v>
      </c>
      <c r="M325" s="1" t="s">
        <v>47</v>
      </c>
      <c r="N325" s="1" t="s">
        <v>48</v>
      </c>
      <c r="O325" s="12">
        <v>128.80000000000001</v>
      </c>
      <c r="P325" s="1">
        <v>76</v>
      </c>
      <c r="Q325" s="12">
        <v>9788.7999999999993</v>
      </c>
      <c r="R325" s="12">
        <v>939.72</v>
      </c>
    </row>
    <row r="326" spans="1:18" x14ac:dyDescent="0.3">
      <c r="A326" s="1"/>
      <c r="B326" s="6">
        <v>1376</v>
      </c>
      <c r="C326" s="7">
        <v>43438</v>
      </c>
      <c r="D326" s="6">
        <v>4</v>
      </c>
      <c r="E326" s="8" t="s">
        <v>30</v>
      </c>
      <c r="F326" s="8" t="s">
        <v>31</v>
      </c>
      <c r="G326" s="8" t="s">
        <v>31</v>
      </c>
      <c r="H326" s="8" t="s">
        <v>32</v>
      </c>
      <c r="I326" s="8" t="s">
        <v>33</v>
      </c>
      <c r="J326" s="7">
        <v>43440</v>
      </c>
      <c r="K326" s="8" t="s">
        <v>46</v>
      </c>
      <c r="L326" s="8" t="s">
        <v>25</v>
      </c>
      <c r="M326" s="8" t="s">
        <v>47</v>
      </c>
      <c r="N326" s="8" t="s">
        <v>48</v>
      </c>
      <c r="O326" s="9">
        <v>128.80000000000001</v>
      </c>
      <c r="P326" s="8">
        <v>80</v>
      </c>
      <c r="Q326" s="9">
        <v>10304</v>
      </c>
      <c r="R326" s="9">
        <v>1020.1</v>
      </c>
    </row>
    <row r="327" spans="1:18" x14ac:dyDescent="0.3">
      <c r="A327" s="1"/>
      <c r="B327" s="10">
        <v>1377</v>
      </c>
      <c r="C327" s="11">
        <v>43463</v>
      </c>
      <c r="D327" s="10">
        <v>29</v>
      </c>
      <c r="E327" s="1" t="s">
        <v>49</v>
      </c>
      <c r="F327" s="1" t="s">
        <v>50</v>
      </c>
      <c r="G327" s="1" t="s">
        <v>51</v>
      </c>
      <c r="H327" s="1" t="s">
        <v>52</v>
      </c>
      <c r="I327" s="1" t="s">
        <v>23</v>
      </c>
      <c r="J327" s="11">
        <v>43465</v>
      </c>
      <c r="K327" s="1" t="s">
        <v>24</v>
      </c>
      <c r="L327" s="1" t="s">
        <v>25</v>
      </c>
      <c r="M327" s="1" t="s">
        <v>53</v>
      </c>
      <c r="N327" s="1" t="s">
        <v>54</v>
      </c>
      <c r="O327" s="12">
        <v>178.5</v>
      </c>
      <c r="P327" s="1">
        <v>47</v>
      </c>
      <c r="Q327" s="12">
        <v>8389.5</v>
      </c>
      <c r="R327" s="12">
        <v>830.56</v>
      </c>
    </row>
    <row r="328" spans="1:18" x14ac:dyDescent="0.3">
      <c r="A328" s="1"/>
      <c r="B328" s="6">
        <v>1378</v>
      </c>
      <c r="C328" s="7">
        <v>43437</v>
      </c>
      <c r="D328" s="6">
        <v>3</v>
      </c>
      <c r="E328" s="8" t="s">
        <v>55</v>
      </c>
      <c r="F328" s="8" t="s">
        <v>56</v>
      </c>
      <c r="G328" s="8" t="s">
        <v>57</v>
      </c>
      <c r="H328" s="8" t="s">
        <v>22</v>
      </c>
      <c r="I328" s="8" t="s">
        <v>23</v>
      </c>
      <c r="J328" s="7">
        <v>43439</v>
      </c>
      <c r="K328" s="8" t="s">
        <v>24</v>
      </c>
      <c r="L328" s="8" t="s">
        <v>58</v>
      </c>
      <c r="M328" s="8" t="s">
        <v>59</v>
      </c>
      <c r="N328" s="8" t="s">
        <v>60</v>
      </c>
      <c r="O328" s="9">
        <v>135.1</v>
      </c>
      <c r="P328" s="8">
        <v>96</v>
      </c>
      <c r="Q328" s="9">
        <v>12969.6</v>
      </c>
      <c r="R328" s="9">
        <v>1322.9</v>
      </c>
    </row>
    <row r="329" spans="1:18" x14ac:dyDescent="0.3">
      <c r="A329" s="1"/>
      <c r="B329" s="10">
        <v>1379</v>
      </c>
      <c r="C329" s="11">
        <v>43440</v>
      </c>
      <c r="D329" s="10">
        <v>6</v>
      </c>
      <c r="E329" s="1" t="s">
        <v>61</v>
      </c>
      <c r="F329" s="1" t="s">
        <v>62</v>
      </c>
      <c r="G329" s="1" t="s">
        <v>63</v>
      </c>
      <c r="H329" s="1" t="s">
        <v>64</v>
      </c>
      <c r="I329" s="1" t="s">
        <v>45</v>
      </c>
      <c r="J329" s="11">
        <v>43442</v>
      </c>
      <c r="K329" s="1" t="s">
        <v>24</v>
      </c>
      <c r="L329" s="1" t="s">
        <v>35</v>
      </c>
      <c r="M329" s="1" t="s">
        <v>65</v>
      </c>
      <c r="N329" s="1" t="s">
        <v>66</v>
      </c>
      <c r="O329" s="12">
        <v>560</v>
      </c>
      <c r="P329" s="1">
        <v>32</v>
      </c>
      <c r="Q329" s="12">
        <v>17920</v>
      </c>
      <c r="R329" s="12">
        <v>1881.6</v>
      </c>
    </row>
    <row r="330" spans="1:18" x14ac:dyDescent="0.3">
      <c r="A330" s="1"/>
      <c r="B330" s="6">
        <v>1380</v>
      </c>
      <c r="C330" s="7">
        <v>43462</v>
      </c>
      <c r="D330" s="6">
        <v>28</v>
      </c>
      <c r="E330" s="8" t="s">
        <v>67</v>
      </c>
      <c r="F330" s="8" t="s">
        <v>68</v>
      </c>
      <c r="G330" s="8" t="s">
        <v>69</v>
      </c>
      <c r="H330" s="8" t="s">
        <v>70</v>
      </c>
      <c r="I330" s="8" t="s">
        <v>71</v>
      </c>
      <c r="J330" s="7">
        <v>43464</v>
      </c>
      <c r="K330" s="8" t="s">
        <v>46</v>
      </c>
      <c r="L330" s="8" t="s">
        <v>25</v>
      </c>
      <c r="M330" s="8" t="s">
        <v>40</v>
      </c>
      <c r="N330" s="8" t="s">
        <v>27</v>
      </c>
      <c r="O330" s="9">
        <v>644</v>
      </c>
      <c r="P330" s="8">
        <v>16</v>
      </c>
      <c r="Q330" s="9">
        <v>10304</v>
      </c>
      <c r="R330" s="9">
        <v>1030.4000000000001</v>
      </c>
    </row>
    <row r="331" spans="1:18" x14ac:dyDescent="0.3">
      <c r="A331" s="1"/>
      <c r="B331" s="10">
        <v>1381</v>
      </c>
      <c r="C331" s="11">
        <v>43442</v>
      </c>
      <c r="D331" s="10">
        <v>8</v>
      </c>
      <c r="E331" s="1" t="s">
        <v>41</v>
      </c>
      <c r="F331" s="1" t="s">
        <v>42</v>
      </c>
      <c r="G331" s="1" t="s">
        <v>43</v>
      </c>
      <c r="H331" s="1" t="s">
        <v>44</v>
      </c>
      <c r="I331" s="1" t="s">
        <v>45</v>
      </c>
      <c r="J331" s="11">
        <v>43444</v>
      </c>
      <c r="K331" s="1" t="s">
        <v>46</v>
      </c>
      <c r="L331" s="1" t="s">
        <v>25</v>
      </c>
      <c r="M331" s="1" t="s">
        <v>53</v>
      </c>
      <c r="N331" s="1" t="s">
        <v>54</v>
      </c>
      <c r="O331" s="12">
        <v>178.5</v>
      </c>
      <c r="P331" s="1">
        <v>41</v>
      </c>
      <c r="Q331" s="12">
        <v>7318.5</v>
      </c>
      <c r="R331" s="12">
        <v>717.21</v>
      </c>
    </row>
    <row r="332" spans="1:18" x14ac:dyDescent="0.3">
      <c r="A332" s="1"/>
      <c r="B332" s="6">
        <v>1382</v>
      </c>
      <c r="C332" s="7">
        <v>43444</v>
      </c>
      <c r="D332" s="6">
        <v>10</v>
      </c>
      <c r="E332" s="8" t="s">
        <v>72</v>
      </c>
      <c r="F332" s="8" t="s">
        <v>73</v>
      </c>
      <c r="G332" s="8" t="s">
        <v>74</v>
      </c>
      <c r="H332" s="8" t="s">
        <v>75</v>
      </c>
      <c r="I332" s="8" t="s">
        <v>33</v>
      </c>
      <c r="J332" s="7">
        <v>43446</v>
      </c>
      <c r="K332" s="8" t="s">
        <v>24</v>
      </c>
      <c r="L332" s="8" t="s">
        <v>35</v>
      </c>
      <c r="M332" s="8" t="s">
        <v>76</v>
      </c>
      <c r="N332" s="8" t="s">
        <v>27</v>
      </c>
      <c r="O332" s="9">
        <v>41.86</v>
      </c>
      <c r="P332" s="8">
        <v>41</v>
      </c>
      <c r="Q332" s="9">
        <v>1716.26</v>
      </c>
      <c r="R332" s="9">
        <v>180.21</v>
      </c>
    </row>
    <row r="333" spans="1:18" x14ac:dyDescent="0.3">
      <c r="A333" s="1"/>
      <c r="B333" s="10">
        <v>1383</v>
      </c>
      <c r="C333" s="11">
        <v>43441</v>
      </c>
      <c r="D333" s="10">
        <v>7</v>
      </c>
      <c r="E333" s="1" t="s">
        <v>77</v>
      </c>
      <c r="F333" s="1" t="s">
        <v>78</v>
      </c>
      <c r="G333" s="1" t="s">
        <v>78</v>
      </c>
      <c r="H333" s="1" t="s">
        <v>44</v>
      </c>
      <c r="I333" s="1" t="s">
        <v>45</v>
      </c>
      <c r="J333" s="10"/>
      <c r="K333" s="1"/>
      <c r="L333" s="1"/>
      <c r="M333" s="1" t="s">
        <v>40</v>
      </c>
      <c r="N333" s="1" t="s">
        <v>27</v>
      </c>
      <c r="O333" s="12">
        <v>644</v>
      </c>
      <c r="P333" s="1">
        <v>41</v>
      </c>
      <c r="Q333" s="12">
        <v>26404</v>
      </c>
      <c r="R333" s="12">
        <v>2719.61</v>
      </c>
    </row>
    <row r="334" spans="1:18" x14ac:dyDescent="0.3">
      <c r="A334" s="1"/>
      <c r="B334" s="6">
        <v>1384</v>
      </c>
      <c r="C334" s="7">
        <v>43444</v>
      </c>
      <c r="D334" s="6">
        <v>10</v>
      </c>
      <c r="E334" s="8" t="s">
        <v>72</v>
      </c>
      <c r="F334" s="8" t="s">
        <v>73</v>
      </c>
      <c r="G334" s="8" t="s">
        <v>74</v>
      </c>
      <c r="H334" s="8" t="s">
        <v>75</v>
      </c>
      <c r="I334" s="8" t="s">
        <v>33</v>
      </c>
      <c r="J334" s="7">
        <v>43446</v>
      </c>
      <c r="K334" s="8" t="s">
        <v>34</v>
      </c>
      <c r="L334" s="8"/>
      <c r="M334" s="8" t="s">
        <v>79</v>
      </c>
      <c r="N334" s="8" t="s">
        <v>80</v>
      </c>
      <c r="O334" s="9">
        <v>350</v>
      </c>
      <c r="P334" s="8">
        <v>94</v>
      </c>
      <c r="Q334" s="9">
        <v>32900</v>
      </c>
      <c r="R334" s="9">
        <v>3290</v>
      </c>
    </row>
    <row r="335" spans="1:18" x14ac:dyDescent="0.3">
      <c r="A335" s="1"/>
      <c r="B335" s="10">
        <v>1385</v>
      </c>
      <c r="C335" s="11">
        <v>43444</v>
      </c>
      <c r="D335" s="10">
        <v>10</v>
      </c>
      <c r="E335" s="1" t="s">
        <v>72</v>
      </c>
      <c r="F335" s="1" t="s">
        <v>73</v>
      </c>
      <c r="G335" s="1" t="s">
        <v>74</v>
      </c>
      <c r="H335" s="1" t="s">
        <v>75</v>
      </c>
      <c r="I335" s="1" t="s">
        <v>33</v>
      </c>
      <c r="J335" s="11">
        <v>43446</v>
      </c>
      <c r="K335" s="1" t="s">
        <v>34</v>
      </c>
      <c r="L335" s="1"/>
      <c r="M335" s="1" t="s">
        <v>81</v>
      </c>
      <c r="N335" s="1" t="s">
        <v>82</v>
      </c>
      <c r="O335" s="12">
        <v>308</v>
      </c>
      <c r="P335" s="1">
        <v>20</v>
      </c>
      <c r="Q335" s="12">
        <v>6160</v>
      </c>
      <c r="R335" s="12">
        <v>646.79999999999995</v>
      </c>
    </row>
    <row r="336" spans="1:18" x14ac:dyDescent="0.3">
      <c r="A336" s="1"/>
      <c r="B336" s="6">
        <v>1386</v>
      </c>
      <c r="C336" s="7">
        <v>43444</v>
      </c>
      <c r="D336" s="6">
        <v>10</v>
      </c>
      <c r="E336" s="8" t="s">
        <v>72</v>
      </c>
      <c r="F336" s="8" t="s">
        <v>73</v>
      </c>
      <c r="G336" s="8" t="s">
        <v>74</v>
      </c>
      <c r="H336" s="8" t="s">
        <v>75</v>
      </c>
      <c r="I336" s="8" t="s">
        <v>33</v>
      </c>
      <c r="J336" s="7">
        <v>43446</v>
      </c>
      <c r="K336" s="8" t="s">
        <v>34</v>
      </c>
      <c r="L336" s="8"/>
      <c r="M336" s="8" t="s">
        <v>47</v>
      </c>
      <c r="N336" s="8" t="s">
        <v>48</v>
      </c>
      <c r="O336" s="9">
        <v>128.80000000000001</v>
      </c>
      <c r="P336" s="8">
        <v>13</v>
      </c>
      <c r="Q336" s="9">
        <v>1674.4</v>
      </c>
      <c r="R336" s="9">
        <v>174.14</v>
      </c>
    </row>
    <row r="337" spans="1:18" x14ac:dyDescent="0.3">
      <c r="A337" s="1"/>
      <c r="B337" s="10">
        <v>1387</v>
      </c>
      <c r="C337" s="11">
        <v>43445</v>
      </c>
      <c r="D337" s="10">
        <v>11</v>
      </c>
      <c r="E337" s="1" t="s">
        <v>83</v>
      </c>
      <c r="F337" s="1" t="s">
        <v>84</v>
      </c>
      <c r="G337" s="1" t="s">
        <v>84</v>
      </c>
      <c r="H337" s="1" t="s">
        <v>70</v>
      </c>
      <c r="I337" s="1" t="s">
        <v>71</v>
      </c>
      <c r="J337" s="10"/>
      <c r="K337" s="1" t="s">
        <v>46</v>
      </c>
      <c r="L337" s="1"/>
      <c r="M337" s="1" t="s">
        <v>28</v>
      </c>
      <c r="N337" s="1" t="s">
        <v>29</v>
      </c>
      <c r="O337" s="12">
        <v>49</v>
      </c>
      <c r="P337" s="1">
        <v>74</v>
      </c>
      <c r="Q337" s="12">
        <v>3626</v>
      </c>
      <c r="R337" s="12">
        <v>377.1</v>
      </c>
    </row>
    <row r="338" spans="1:18" x14ac:dyDescent="0.3">
      <c r="A338" s="1"/>
      <c r="B338" s="6">
        <v>1388</v>
      </c>
      <c r="C338" s="7">
        <v>43445</v>
      </c>
      <c r="D338" s="6">
        <v>11</v>
      </c>
      <c r="E338" s="8" t="s">
        <v>83</v>
      </c>
      <c r="F338" s="8" t="s">
        <v>84</v>
      </c>
      <c r="G338" s="8" t="s">
        <v>84</v>
      </c>
      <c r="H338" s="8" t="s">
        <v>70</v>
      </c>
      <c r="I338" s="8" t="s">
        <v>71</v>
      </c>
      <c r="J338" s="6"/>
      <c r="K338" s="8" t="s">
        <v>46</v>
      </c>
      <c r="L338" s="8"/>
      <c r="M338" s="8" t="s">
        <v>76</v>
      </c>
      <c r="N338" s="8" t="s">
        <v>27</v>
      </c>
      <c r="O338" s="9">
        <v>41.86</v>
      </c>
      <c r="P338" s="8">
        <v>53</v>
      </c>
      <c r="Q338" s="9">
        <v>2218.58</v>
      </c>
      <c r="R338" s="9">
        <v>224.08</v>
      </c>
    </row>
    <row r="339" spans="1:18" x14ac:dyDescent="0.3">
      <c r="A339" s="1"/>
      <c r="B339" s="10">
        <v>1389</v>
      </c>
      <c r="C339" s="11">
        <v>43435</v>
      </c>
      <c r="D339" s="10">
        <v>1</v>
      </c>
      <c r="E339" s="1" t="s">
        <v>85</v>
      </c>
      <c r="F339" s="1" t="s">
        <v>86</v>
      </c>
      <c r="G339" s="1" t="s">
        <v>87</v>
      </c>
      <c r="H339" s="1" t="s">
        <v>44</v>
      </c>
      <c r="I339" s="1" t="s">
        <v>45</v>
      </c>
      <c r="J339" s="10"/>
      <c r="K339" s="1"/>
      <c r="L339" s="1"/>
      <c r="M339" s="1" t="s">
        <v>39</v>
      </c>
      <c r="N339" s="1" t="s">
        <v>27</v>
      </c>
      <c r="O339" s="12">
        <v>252</v>
      </c>
      <c r="P339" s="1">
        <v>99</v>
      </c>
      <c r="Q339" s="12">
        <v>24948</v>
      </c>
      <c r="R339" s="12">
        <v>2444.9</v>
      </c>
    </row>
    <row r="340" spans="1:18" x14ac:dyDescent="0.3">
      <c r="A340" s="1"/>
      <c r="B340" s="6">
        <v>1390</v>
      </c>
      <c r="C340" s="7">
        <v>43435</v>
      </c>
      <c r="D340" s="6">
        <v>1</v>
      </c>
      <c r="E340" s="8" t="s">
        <v>85</v>
      </c>
      <c r="F340" s="8" t="s">
        <v>86</v>
      </c>
      <c r="G340" s="8" t="s">
        <v>87</v>
      </c>
      <c r="H340" s="8" t="s">
        <v>44</v>
      </c>
      <c r="I340" s="8" t="s">
        <v>45</v>
      </c>
      <c r="J340" s="6"/>
      <c r="K340" s="8"/>
      <c r="L340" s="8"/>
      <c r="M340" s="8" t="s">
        <v>40</v>
      </c>
      <c r="N340" s="8" t="s">
        <v>27</v>
      </c>
      <c r="O340" s="9">
        <v>644</v>
      </c>
      <c r="P340" s="8">
        <v>89</v>
      </c>
      <c r="Q340" s="9">
        <v>57316</v>
      </c>
      <c r="R340" s="9">
        <v>5445.02</v>
      </c>
    </row>
    <row r="341" spans="1:18" x14ac:dyDescent="0.3">
      <c r="A341" s="1"/>
      <c r="B341" s="10">
        <v>1391</v>
      </c>
      <c r="C341" s="11">
        <v>43435</v>
      </c>
      <c r="D341" s="10">
        <v>1</v>
      </c>
      <c r="E341" s="1" t="s">
        <v>85</v>
      </c>
      <c r="F341" s="1" t="s">
        <v>86</v>
      </c>
      <c r="G341" s="1" t="s">
        <v>87</v>
      </c>
      <c r="H341" s="1" t="s">
        <v>44</v>
      </c>
      <c r="I341" s="1" t="s">
        <v>45</v>
      </c>
      <c r="J341" s="10"/>
      <c r="K341" s="1"/>
      <c r="L341" s="1"/>
      <c r="M341" s="1" t="s">
        <v>76</v>
      </c>
      <c r="N341" s="1" t="s">
        <v>27</v>
      </c>
      <c r="O341" s="12">
        <v>41.86</v>
      </c>
      <c r="P341" s="1">
        <v>64</v>
      </c>
      <c r="Q341" s="12">
        <v>2679.04</v>
      </c>
      <c r="R341" s="12">
        <v>273.26</v>
      </c>
    </row>
    <row r="342" spans="1:18" x14ac:dyDescent="0.3">
      <c r="A342" s="1"/>
      <c r="B342" s="6">
        <v>1392</v>
      </c>
      <c r="C342" s="7">
        <v>43462</v>
      </c>
      <c r="D342" s="6">
        <v>28</v>
      </c>
      <c r="E342" s="8" t="s">
        <v>67</v>
      </c>
      <c r="F342" s="8" t="s">
        <v>68</v>
      </c>
      <c r="G342" s="8" t="s">
        <v>69</v>
      </c>
      <c r="H342" s="8" t="s">
        <v>70</v>
      </c>
      <c r="I342" s="8" t="s">
        <v>71</v>
      </c>
      <c r="J342" s="7">
        <v>43464</v>
      </c>
      <c r="K342" s="8" t="s">
        <v>46</v>
      </c>
      <c r="L342" s="8" t="s">
        <v>35</v>
      </c>
      <c r="M342" s="8" t="s">
        <v>59</v>
      </c>
      <c r="N342" s="8" t="s">
        <v>60</v>
      </c>
      <c r="O342" s="9">
        <v>135.1</v>
      </c>
      <c r="P342" s="8">
        <v>98</v>
      </c>
      <c r="Q342" s="9">
        <v>13239.8</v>
      </c>
      <c r="R342" s="9">
        <v>1350.46</v>
      </c>
    </row>
    <row r="343" spans="1:18" x14ac:dyDescent="0.3">
      <c r="A343" s="1"/>
      <c r="B343" s="10">
        <v>1393</v>
      </c>
      <c r="C343" s="11">
        <v>43462</v>
      </c>
      <c r="D343" s="10">
        <v>28</v>
      </c>
      <c r="E343" s="1" t="s">
        <v>67</v>
      </c>
      <c r="F343" s="1" t="s">
        <v>68</v>
      </c>
      <c r="G343" s="1" t="s">
        <v>69</v>
      </c>
      <c r="H343" s="1" t="s">
        <v>70</v>
      </c>
      <c r="I343" s="1" t="s">
        <v>71</v>
      </c>
      <c r="J343" s="11">
        <v>43464</v>
      </c>
      <c r="K343" s="1" t="s">
        <v>46</v>
      </c>
      <c r="L343" s="1" t="s">
        <v>35</v>
      </c>
      <c r="M343" s="1" t="s">
        <v>88</v>
      </c>
      <c r="N343" s="1" t="s">
        <v>89</v>
      </c>
      <c r="O343" s="12">
        <v>257.60000000000002</v>
      </c>
      <c r="P343" s="1">
        <v>86</v>
      </c>
      <c r="Q343" s="12">
        <v>22153.599999999999</v>
      </c>
      <c r="R343" s="12">
        <v>2171.0500000000002</v>
      </c>
    </row>
    <row r="344" spans="1:18" x14ac:dyDescent="0.3">
      <c r="A344" s="1"/>
      <c r="B344" s="6">
        <v>1394</v>
      </c>
      <c r="C344" s="7">
        <v>43443</v>
      </c>
      <c r="D344" s="6">
        <v>9</v>
      </c>
      <c r="E344" s="8" t="s">
        <v>90</v>
      </c>
      <c r="F344" s="8" t="s">
        <v>91</v>
      </c>
      <c r="G344" s="8" t="s">
        <v>51</v>
      </c>
      <c r="H344" s="8" t="s">
        <v>92</v>
      </c>
      <c r="I344" s="8" t="s">
        <v>23</v>
      </c>
      <c r="J344" s="7">
        <v>43445</v>
      </c>
      <c r="K344" s="8" t="s">
        <v>34</v>
      </c>
      <c r="L344" s="8" t="s">
        <v>25</v>
      </c>
      <c r="M344" s="8" t="s">
        <v>93</v>
      </c>
      <c r="N344" s="8" t="s">
        <v>94</v>
      </c>
      <c r="O344" s="9">
        <v>273</v>
      </c>
      <c r="P344" s="8">
        <v>20</v>
      </c>
      <c r="Q344" s="9">
        <v>5460</v>
      </c>
      <c r="R344" s="9">
        <v>573.29999999999995</v>
      </c>
    </row>
    <row r="345" spans="1:18" x14ac:dyDescent="0.3">
      <c r="A345" s="1"/>
      <c r="B345" s="10">
        <v>1395</v>
      </c>
      <c r="C345" s="11">
        <v>43443</v>
      </c>
      <c r="D345" s="10">
        <v>9</v>
      </c>
      <c r="E345" s="1" t="s">
        <v>90</v>
      </c>
      <c r="F345" s="1" t="s">
        <v>91</v>
      </c>
      <c r="G345" s="1" t="s">
        <v>51</v>
      </c>
      <c r="H345" s="1" t="s">
        <v>92</v>
      </c>
      <c r="I345" s="1" t="s">
        <v>23</v>
      </c>
      <c r="J345" s="11">
        <v>43445</v>
      </c>
      <c r="K345" s="1" t="s">
        <v>34</v>
      </c>
      <c r="L345" s="1" t="s">
        <v>25</v>
      </c>
      <c r="M345" s="1" t="s">
        <v>95</v>
      </c>
      <c r="N345" s="1" t="s">
        <v>96</v>
      </c>
      <c r="O345" s="12">
        <v>487.2</v>
      </c>
      <c r="P345" s="1">
        <v>69</v>
      </c>
      <c r="Q345" s="12">
        <v>33616.800000000003</v>
      </c>
      <c r="R345" s="12">
        <v>3361.68</v>
      </c>
    </row>
    <row r="346" spans="1:18" x14ac:dyDescent="0.3">
      <c r="A346" s="1"/>
      <c r="B346" s="6">
        <v>1396</v>
      </c>
      <c r="C346" s="7">
        <v>43440</v>
      </c>
      <c r="D346" s="6">
        <v>6</v>
      </c>
      <c r="E346" s="8" t="s">
        <v>61</v>
      </c>
      <c r="F346" s="8" t="s">
        <v>62</v>
      </c>
      <c r="G346" s="8" t="s">
        <v>63</v>
      </c>
      <c r="H346" s="8" t="s">
        <v>64</v>
      </c>
      <c r="I346" s="8" t="s">
        <v>45</v>
      </c>
      <c r="J346" s="7">
        <v>43442</v>
      </c>
      <c r="K346" s="8" t="s">
        <v>24</v>
      </c>
      <c r="L346" s="8" t="s">
        <v>35</v>
      </c>
      <c r="M346" s="8" t="s">
        <v>26</v>
      </c>
      <c r="N346" s="8" t="s">
        <v>27</v>
      </c>
      <c r="O346" s="9">
        <v>196</v>
      </c>
      <c r="P346" s="8">
        <v>68</v>
      </c>
      <c r="Q346" s="9">
        <v>13328</v>
      </c>
      <c r="R346" s="9">
        <v>1279.49</v>
      </c>
    </row>
    <row r="347" spans="1:18" x14ac:dyDescent="0.3">
      <c r="A347" s="1"/>
      <c r="B347" s="10">
        <v>1397</v>
      </c>
      <c r="C347" s="11">
        <v>43442</v>
      </c>
      <c r="D347" s="10">
        <v>8</v>
      </c>
      <c r="E347" s="1" t="s">
        <v>41</v>
      </c>
      <c r="F347" s="1" t="s">
        <v>42</v>
      </c>
      <c r="G347" s="1" t="s">
        <v>43</v>
      </c>
      <c r="H347" s="1" t="s">
        <v>44</v>
      </c>
      <c r="I347" s="1" t="s">
        <v>45</v>
      </c>
      <c r="J347" s="11">
        <v>43444</v>
      </c>
      <c r="K347" s="1" t="s">
        <v>24</v>
      </c>
      <c r="L347" s="1" t="s">
        <v>25</v>
      </c>
      <c r="M347" s="1" t="s">
        <v>65</v>
      </c>
      <c r="N347" s="1" t="s">
        <v>66</v>
      </c>
      <c r="O347" s="12">
        <v>560</v>
      </c>
      <c r="P347" s="1">
        <v>52</v>
      </c>
      <c r="Q347" s="12">
        <v>29120</v>
      </c>
      <c r="R347" s="12">
        <v>2853.76</v>
      </c>
    </row>
    <row r="348" spans="1:18" x14ac:dyDescent="0.3">
      <c r="A348" s="1"/>
      <c r="B348" s="6">
        <v>1398</v>
      </c>
      <c r="C348" s="7">
        <v>43442</v>
      </c>
      <c r="D348" s="6">
        <v>8</v>
      </c>
      <c r="E348" s="8" t="s">
        <v>41</v>
      </c>
      <c r="F348" s="8" t="s">
        <v>42</v>
      </c>
      <c r="G348" s="8" t="s">
        <v>43</v>
      </c>
      <c r="H348" s="8" t="s">
        <v>44</v>
      </c>
      <c r="I348" s="8" t="s">
        <v>45</v>
      </c>
      <c r="J348" s="7">
        <v>43444</v>
      </c>
      <c r="K348" s="8" t="s">
        <v>24</v>
      </c>
      <c r="L348" s="8" t="s">
        <v>25</v>
      </c>
      <c r="M348" s="8" t="s">
        <v>47</v>
      </c>
      <c r="N348" s="8" t="s">
        <v>48</v>
      </c>
      <c r="O348" s="9">
        <v>128.80000000000001</v>
      </c>
      <c r="P348" s="8">
        <v>40</v>
      </c>
      <c r="Q348" s="9">
        <v>5152</v>
      </c>
      <c r="R348" s="9">
        <v>540.96</v>
      </c>
    </row>
    <row r="349" spans="1:18" x14ac:dyDescent="0.3">
      <c r="A349" s="1"/>
      <c r="B349" s="10">
        <v>1399</v>
      </c>
      <c r="C349" s="11">
        <v>43459</v>
      </c>
      <c r="D349" s="10">
        <v>25</v>
      </c>
      <c r="E349" s="1" t="s">
        <v>99</v>
      </c>
      <c r="F349" s="1" t="s">
        <v>73</v>
      </c>
      <c r="G349" s="1" t="s">
        <v>74</v>
      </c>
      <c r="H349" s="1" t="s">
        <v>75</v>
      </c>
      <c r="I349" s="1" t="s">
        <v>33</v>
      </c>
      <c r="J349" s="11">
        <v>43461</v>
      </c>
      <c r="K349" s="1" t="s">
        <v>34</v>
      </c>
      <c r="L349" s="1" t="s">
        <v>58</v>
      </c>
      <c r="M349" s="1" t="s">
        <v>104</v>
      </c>
      <c r="N349" s="1" t="s">
        <v>48</v>
      </c>
      <c r="O349" s="12">
        <v>140</v>
      </c>
      <c r="P349" s="1">
        <v>100</v>
      </c>
      <c r="Q349" s="12">
        <v>14000</v>
      </c>
      <c r="R349" s="12">
        <v>1372</v>
      </c>
    </row>
    <row r="350" spans="1:18" x14ac:dyDescent="0.3">
      <c r="A350" s="1"/>
      <c r="B350" s="6">
        <v>1400</v>
      </c>
      <c r="C350" s="7">
        <v>43460</v>
      </c>
      <c r="D350" s="6">
        <v>26</v>
      </c>
      <c r="E350" s="8" t="s">
        <v>100</v>
      </c>
      <c r="F350" s="8" t="s">
        <v>84</v>
      </c>
      <c r="G350" s="8" t="s">
        <v>84</v>
      </c>
      <c r="H350" s="8" t="s">
        <v>70</v>
      </c>
      <c r="I350" s="8" t="s">
        <v>71</v>
      </c>
      <c r="J350" s="7">
        <v>43462</v>
      </c>
      <c r="K350" s="8" t="s">
        <v>46</v>
      </c>
      <c r="L350" s="8" t="s">
        <v>35</v>
      </c>
      <c r="M350" s="8" t="s">
        <v>105</v>
      </c>
      <c r="N350" s="8" t="s">
        <v>106</v>
      </c>
      <c r="O350" s="9">
        <v>298.89999999999998</v>
      </c>
      <c r="P350" s="8">
        <v>88</v>
      </c>
      <c r="Q350" s="9">
        <v>26303.200000000001</v>
      </c>
      <c r="R350" s="9">
        <v>2577.71</v>
      </c>
    </row>
    <row r="351" spans="1:18" x14ac:dyDescent="0.3">
      <c r="A351" s="1"/>
      <c r="B351" s="10">
        <v>1401</v>
      </c>
      <c r="C351" s="11">
        <v>43460</v>
      </c>
      <c r="D351" s="10">
        <v>26</v>
      </c>
      <c r="E351" s="1" t="s">
        <v>100</v>
      </c>
      <c r="F351" s="1" t="s">
        <v>84</v>
      </c>
      <c r="G351" s="1" t="s">
        <v>84</v>
      </c>
      <c r="H351" s="1" t="s">
        <v>70</v>
      </c>
      <c r="I351" s="1" t="s">
        <v>71</v>
      </c>
      <c r="J351" s="11">
        <v>43462</v>
      </c>
      <c r="K351" s="1" t="s">
        <v>46</v>
      </c>
      <c r="L351" s="1" t="s">
        <v>35</v>
      </c>
      <c r="M351" s="1" t="s">
        <v>59</v>
      </c>
      <c r="N351" s="1" t="s">
        <v>60</v>
      </c>
      <c r="O351" s="12">
        <v>135.1</v>
      </c>
      <c r="P351" s="1">
        <v>46</v>
      </c>
      <c r="Q351" s="12">
        <v>6214.6</v>
      </c>
      <c r="R351" s="12">
        <v>596.6</v>
      </c>
    </row>
    <row r="352" spans="1:18" x14ac:dyDescent="0.3">
      <c r="A352" s="1"/>
      <c r="B352" s="6">
        <v>1402</v>
      </c>
      <c r="C352" s="7">
        <v>43460</v>
      </c>
      <c r="D352" s="6">
        <v>26</v>
      </c>
      <c r="E352" s="8" t="s">
        <v>100</v>
      </c>
      <c r="F352" s="8" t="s">
        <v>84</v>
      </c>
      <c r="G352" s="8" t="s">
        <v>84</v>
      </c>
      <c r="H352" s="8" t="s">
        <v>70</v>
      </c>
      <c r="I352" s="8" t="s">
        <v>71</v>
      </c>
      <c r="J352" s="7">
        <v>43462</v>
      </c>
      <c r="K352" s="8" t="s">
        <v>46</v>
      </c>
      <c r="L352" s="8" t="s">
        <v>35</v>
      </c>
      <c r="M352" s="8" t="s">
        <v>88</v>
      </c>
      <c r="N352" s="8" t="s">
        <v>89</v>
      </c>
      <c r="O352" s="9">
        <v>257.60000000000002</v>
      </c>
      <c r="P352" s="8">
        <v>93</v>
      </c>
      <c r="Q352" s="9">
        <v>23956.799999999999</v>
      </c>
      <c r="R352" s="9">
        <v>2347.77</v>
      </c>
    </row>
    <row r="353" spans="1:18" x14ac:dyDescent="0.3">
      <c r="A353" s="1"/>
      <c r="B353" s="10">
        <v>1403</v>
      </c>
      <c r="C353" s="11">
        <v>43463</v>
      </c>
      <c r="D353" s="10">
        <v>29</v>
      </c>
      <c r="E353" s="1" t="s">
        <v>49</v>
      </c>
      <c r="F353" s="1" t="s">
        <v>50</v>
      </c>
      <c r="G353" s="1" t="s">
        <v>51</v>
      </c>
      <c r="H353" s="1" t="s">
        <v>52</v>
      </c>
      <c r="I353" s="1" t="s">
        <v>23</v>
      </c>
      <c r="J353" s="11">
        <v>43465</v>
      </c>
      <c r="K353" s="1" t="s">
        <v>24</v>
      </c>
      <c r="L353" s="1" t="s">
        <v>25</v>
      </c>
      <c r="M353" s="1" t="s">
        <v>26</v>
      </c>
      <c r="N353" s="1" t="s">
        <v>27</v>
      </c>
      <c r="O353" s="12">
        <v>196</v>
      </c>
      <c r="P353" s="1">
        <v>96</v>
      </c>
      <c r="Q353" s="12">
        <v>18816</v>
      </c>
      <c r="R353" s="12">
        <v>1975.68</v>
      </c>
    </row>
    <row r="354" spans="1:18" x14ac:dyDescent="0.3">
      <c r="A354" s="1"/>
      <c r="B354" s="6">
        <v>1404</v>
      </c>
      <c r="C354" s="7">
        <v>43440</v>
      </c>
      <c r="D354" s="6">
        <v>6</v>
      </c>
      <c r="E354" s="8" t="s">
        <v>61</v>
      </c>
      <c r="F354" s="8" t="s">
        <v>62</v>
      </c>
      <c r="G354" s="8" t="s">
        <v>63</v>
      </c>
      <c r="H354" s="8" t="s">
        <v>64</v>
      </c>
      <c r="I354" s="8" t="s">
        <v>45</v>
      </c>
      <c r="J354" s="7">
        <v>43442</v>
      </c>
      <c r="K354" s="8" t="s">
        <v>46</v>
      </c>
      <c r="L354" s="8" t="s">
        <v>25</v>
      </c>
      <c r="M354" s="8" t="s">
        <v>53</v>
      </c>
      <c r="N354" s="8" t="s">
        <v>54</v>
      </c>
      <c r="O354" s="9">
        <v>178.5</v>
      </c>
      <c r="P354" s="8">
        <v>12</v>
      </c>
      <c r="Q354" s="9">
        <v>2142</v>
      </c>
      <c r="R354" s="9">
        <v>224.91</v>
      </c>
    </row>
    <row r="355" spans="1:18" x14ac:dyDescent="0.3">
      <c r="A355" s="1"/>
      <c r="B355" s="10">
        <v>1406</v>
      </c>
      <c r="C355" s="11">
        <v>43438</v>
      </c>
      <c r="D355" s="10">
        <v>4</v>
      </c>
      <c r="E355" s="1" t="s">
        <v>30</v>
      </c>
      <c r="F355" s="1" t="s">
        <v>31</v>
      </c>
      <c r="G355" s="1" t="s">
        <v>31</v>
      </c>
      <c r="H355" s="1" t="s">
        <v>32</v>
      </c>
      <c r="I355" s="1" t="s">
        <v>33</v>
      </c>
      <c r="J355" s="11">
        <v>43440</v>
      </c>
      <c r="K355" s="1" t="s">
        <v>34</v>
      </c>
      <c r="L355" s="1" t="s">
        <v>35</v>
      </c>
      <c r="M355" s="1" t="s">
        <v>107</v>
      </c>
      <c r="N355" s="1" t="s">
        <v>80</v>
      </c>
      <c r="O355" s="12">
        <v>1134</v>
      </c>
      <c r="P355" s="1">
        <v>38</v>
      </c>
      <c r="Q355" s="12">
        <v>43092</v>
      </c>
      <c r="R355" s="12">
        <v>4093.74</v>
      </c>
    </row>
    <row r="356" spans="1:18" x14ac:dyDescent="0.3">
      <c r="A356" s="1"/>
      <c r="B356" s="6">
        <v>1407</v>
      </c>
      <c r="C356" s="7">
        <v>43438</v>
      </c>
      <c r="D356" s="6">
        <v>4</v>
      </c>
      <c r="E356" s="8" t="s">
        <v>30</v>
      </c>
      <c r="F356" s="8" t="s">
        <v>31</v>
      </c>
      <c r="G356" s="8" t="s">
        <v>31</v>
      </c>
      <c r="H356" s="8" t="s">
        <v>32</v>
      </c>
      <c r="I356" s="8" t="s">
        <v>33</v>
      </c>
      <c r="J356" s="7">
        <v>43440</v>
      </c>
      <c r="K356" s="8" t="s">
        <v>34</v>
      </c>
      <c r="L356" s="8" t="s">
        <v>35</v>
      </c>
      <c r="M356" s="8" t="s">
        <v>108</v>
      </c>
      <c r="N356" s="8" t="s">
        <v>109</v>
      </c>
      <c r="O356" s="9">
        <v>98</v>
      </c>
      <c r="P356" s="8">
        <v>42</v>
      </c>
      <c r="Q356" s="9">
        <v>4116</v>
      </c>
      <c r="R356" s="9">
        <v>407.48</v>
      </c>
    </row>
    <row r="357" spans="1:18" x14ac:dyDescent="0.3">
      <c r="A357" s="1"/>
      <c r="B357" s="10">
        <v>1409</v>
      </c>
      <c r="C357" s="11">
        <v>43442</v>
      </c>
      <c r="D357" s="10">
        <v>8</v>
      </c>
      <c r="E357" s="1" t="s">
        <v>41</v>
      </c>
      <c r="F357" s="1" t="s">
        <v>42</v>
      </c>
      <c r="G357" s="1" t="s">
        <v>43</v>
      </c>
      <c r="H357" s="1" t="s">
        <v>44</v>
      </c>
      <c r="I357" s="1" t="s">
        <v>45</v>
      </c>
      <c r="J357" s="11">
        <v>43444</v>
      </c>
      <c r="K357" s="1" t="s">
        <v>46</v>
      </c>
      <c r="L357" s="1" t="s">
        <v>35</v>
      </c>
      <c r="M357" s="1" t="s">
        <v>95</v>
      </c>
      <c r="N357" s="1" t="s">
        <v>96</v>
      </c>
      <c r="O357" s="12">
        <v>487.2</v>
      </c>
      <c r="P357" s="1">
        <v>100</v>
      </c>
      <c r="Q357" s="12">
        <v>48720</v>
      </c>
      <c r="R357" s="12">
        <v>4823.28</v>
      </c>
    </row>
    <row r="358" spans="1:18" x14ac:dyDescent="0.3">
      <c r="A358" s="1"/>
      <c r="B358" s="6">
        <v>1412</v>
      </c>
      <c r="C358" s="7">
        <v>43437</v>
      </c>
      <c r="D358" s="6">
        <v>3</v>
      </c>
      <c r="E358" s="8" t="s">
        <v>55</v>
      </c>
      <c r="F358" s="8" t="s">
        <v>56</v>
      </c>
      <c r="G358" s="8" t="s">
        <v>57</v>
      </c>
      <c r="H358" s="8" t="s">
        <v>22</v>
      </c>
      <c r="I358" s="8" t="s">
        <v>23</v>
      </c>
      <c r="J358" s="7">
        <v>43439</v>
      </c>
      <c r="K358" s="8" t="s">
        <v>24</v>
      </c>
      <c r="L358" s="8" t="s">
        <v>58</v>
      </c>
      <c r="M358" s="8" t="s">
        <v>97</v>
      </c>
      <c r="N358" s="8" t="s">
        <v>82</v>
      </c>
      <c r="O358" s="9">
        <v>140</v>
      </c>
      <c r="P358" s="8">
        <v>89</v>
      </c>
      <c r="Q358" s="9">
        <v>12460</v>
      </c>
      <c r="R358" s="9">
        <v>1221.08</v>
      </c>
    </row>
    <row r="359" spans="1:18" x14ac:dyDescent="0.3">
      <c r="A359" s="1"/>
      <c r="B359" s="10">
        <v>1413</v>
      </c>
      <c r="C359" s="11">
        <v>43437</v>
      </c>
      <c r="D359" s="10">
        <v>3</v>
      </c>
      <c r="E359" s="1" t="s">
        <v>55</v>
      </c>
      <c r="F359" s="1" t="s">
        <v>56</v>
      </c>
      <c r="G359" s="1" t="s">
        <v>57</v>
      </c>
      <c r="H359" s="1" t="s">
        <v>22</v>
      </c>
      <c r="I359" s="1" t="s">
        <v>23</v>
      </c>
      <c r="J359" s="11">
        <v>43439</v>
      </c>
      <c r="K359" s="1" t="s">
        <v>24</v>
      </c>
      <c r="L359" s="1" t="s">
        <v>58</v>
      </c>
      <c r="M359" s="1" t="s">
        <v>65</v>
      </c>
      <c r="N359" s="1" t="s">
        <v>66</v>
      </c>
      <c r="O359" s="12">
        <v>560</v>
      </c>
      <c r="P359" s="1">
        <v>12</v>
      </c>
      <c r="Q359" s="12">
        <v>6720</v>
      </c>
      <c r="R359" s="12">
        <v>651.84</v>
      </c>
    </row>
    <row r="360" spans="1:18" x14ac:dyDescent="0.3">
      <c r="A360" s="1"/>
      <c r="B360" s="6">
        <v>1417</v>
      </c>
      <c r="C360" s="7">
        <v>43444</v>
      </c>
      <c r="D360" s="6">
        <v>10</v>
      </c>
      <c r="E360" s="8" t="s">
        <v>72</v>
      </c>
      <c r="F360" s="8" t="s">
        <v>73</v>
      </c>
      <c r="G360" s="8" t="s">
        <v>74</v>
      </c>
      <c r="H360" s="8" t="s">
        <v>75</v>
      </c>
      <c r="I360" s="8" t="s">
        <v>33</v>
      </c>
      <c r="J360" s="7">
        <v>43446</v>
      </c>
      <c r="K360" s="8" t="s">
        <v>24</v>
      </c>
      <c r="L360" s="8" t="s">
        <v>35</v>
      </c>
      <c r="M360" s="8" t="s">
        <v>98</v>
      </c>
      <c r="N360" s="8" t="s">
        <v>29</v>
      </c>
      <c r="O360" s="9">
        <v>140</v>
      </c>
      <c r="P360" s="8">
        <v>97</v>
      </c>
      <c r="Q360" s="9">
        <v>13580</v>
      </c>
      <c r="R360" s="9">
        <v>1412.32</v>
      </c>
    </row>
    <row r="361" spans="1:18" x14ac:dyDescent="0.3">
      <c r="A361" s="1"/>
      <c r="B361" s="10">
        <v>1419</v>
      </c>
      <c r="C361" s="11">
        <v>43444</v>
      </c>
      <c r="D361" s="10">
        <v>10</v>
      </c>
      <c r="E361" s="1" t="s">
        <v>72</v>
      </c>
      <c r="F361" s="1" t="s">
        <v>73</v>
      </c>
      <c r="G361" s="1" t="s">
        <v>74</v>
      </c>
      <c r="H361" s="1" t="s">
        <v>75</v>
      </c>
      <c r="I361" s="1" t="s">
        <v>33</v>
      </c>
      <c r="J361" s="10"/>
      <c r="K361" s="1" t="s">
        <v>34</v>
      </c>
      <c r="L361" s="1"/>
      <c r="M361" s="1" t="s">
        <v>28</v>
      </c>
      <c r="N361" s="1" t="s">
        <v>29</v>
      </c>
      <c r="O361" s="12">
        <v>49</v>
      </c>
      <c r="P361" s="1">
        <v>53</v>
      </c>
      <c r="Q361" s="12">
        <v>2597</v>
      </c>
      <c r="R361" s="12">
        <v>246.72</v>
      </c>
    </row>
    <row r="362" spans="1:18" x14ac:dyDescent="0.3">
      <c r="A362" s="1"/>
      <c r="B362" s="6">
        <v>1420</v>
      </c>
      <c r="C362" s="7">
        <v>43445</v>
      </c>
      <c r="D362" s="6">
        <v>11</v>
      </c>
      <c r="E362" s="8" t="s">
        <v>83</v>
      </c>
      <c r="F362" s="8" t="s">
        <v>84</v>
      </c>
      <c r="G362" s="8" t="s">
        <v>84</v>
      </c>
      <c r="H362" s="8" t="s">
        <v>70</v>
      </c>
      <c r="I362" s="8" t="s">
        <v>71</v>
      </c>
      <c r="J362" s="6"/>
      <c r="K362" s="8" t="s">
        <v>46</v>
      </c>
      <c r="L362" s="8"/>
      <c r="M362" s="8" t="s">
        <v>65</v>
      </c>
      <c r="N362" s="8" t="s">
        <v>66</v>
      </c>
      <c r="O362" s="9">
        <v>560</v>
      </c>
      <c r="P362" s="8">
        <v>61</v>
      </c>
      <c r="Q362" s="9">
        <v>34160</v>
      </c>
      <c r="R362" s="9">
        <v>3484.32</v>
      </c>
    </row>
    <row r="363" spans="1:18" x14ac:dyDescent="0.3">
      <c r="A363" s="1"/>
      <c r="B363" s="10">
        <v>1421</v>
      </c>
      <c r="C363" s="11">
        <v>43435</v>
      </c>
      <c r="D363" s="10">
        <v>1</v>
      </c>
      <c r="E363" s="1" t="s">
        <v>85</v>
      </c>
      <c r="F363" s="1" t="s">
        <v>86</v>
      </c>
      <c r="G363" s="1" t="s">
        <v>87</v>
      </c>
      <c r="H363" s="1" t="s">
        <v>44</v>
      </c>
      <c r="I363" s="1" t="s">
        <v>45</v>
      </c>
      <c r="J363" s="10"/>
      <c r="K363" s="1" t="s">
        <v>46</v>
      </c>
      <c r="L363" s="1"/>
      <c r="M363" s="1" t="s">
        <v>88</v>
      </c>
      <c r="N363" s="1" t="s">
        <v>89</v>
      </c>
      <c r="O363" s="12">
        <v>257.60000000000002</v>
      </c>
      <c r="P363" s="1">
        <v>45</v>
      </c>
      <c r="Q363" s="12">
        <v>11592</v>
      </c>
      <c r="R363" s="12">
        <v>1136.02</v>
      </c>
    </row>
    <row r="364" spans="1:18" x14ac:dyDescent="0.3">
      <c r="A364" s="1"/>
      <c r="B364" s="6">
        <v>1422</v>
      </c>
      <c r="C364" s="7">
        <v>43462</v>
      </c>
      <c r="D364" s="6">
        <v>28</v>
      </c>
      <c r="E364" s="8" t="s">
        <v>67</v>
      </c>
      <c r="F364" s="8" t="s">
        <v>68</v>
      </c>
      <c r="G364" s="8" t="s">
        <v>69</v>
      </c>
      <c r="H364" s="8" t="s">
        <v>70</v>
      </c>
      <c r="I364" s="8" t="s">
        <v>71</v>
      </c>
      <c r="J364" s="7">
        <v>43464</v>
      </c>
      <c r="K364" s="8" t="s">
        <v>46</v>
      </c>
      <c r="L364" s="8" t="s">
        <v>35</v>
      </c>
      <c r="M364" s="8" t="s">
        <v>40</v>
      </c>
      <c r="N364" s="8" t="s">
        <v>27</v>
      </c>
      <c r="O364" s="9">
        <v>644</v>
      </c>
      <c r="P364" s="8">
        <v>43</v>
      </c>
      <c r="Q364" s="9">
        <v>27692</v>
      </c>
      <c r="R364" s="9">
        <v>2769.2</v>
      </c>
    </row>
    <row r="365" spans="1:18" x14ac:dyDescent="0.3">
      <c r="A365" s="1"/>
      <c r="B365" s="10">
        <v>1423</v>
      </c>
      <c r="C365" s="11">
        <v>43443</v>
      </c>
      <c r="D365" s="10">
        <v>9</v>
      </c>
      <c r="E365" s="1" t="s">
        <v>90</v>
      </c>
      <c r="F365" s="1" t="s">
        <v>91</v>
      </c>
      <c r="G365" s="1" t="s">
        <v>51</v>
      </c>
      <c r="H365" s="1" t="s">
        <v>92</v>
      </c>
      <c r="I365" s="1" t="s">
        <v>23</v>
      </c>
      <c r="J365" s="11">
        <v>43445</v>
      </c>
      <c r="K365" s="1" t="s">
        <v>34</v>
      </c>
      <c r="L365" s="1" t="s">
        <v>25</v>
      </c>
      <c r="M365" s="1" t="s">
        <v>59</v>
      </c>
      <c r="N365" s="1" t="s">
        <v>60</v>
      </c>
      <c r="O365" s="12">
        <v>135.1</v>
      </c>
      <c r="P365" s="1">
        <v>18</v>
      </c>
      <c r="Q365" s="12">
        <v>2431.8000000000002</v>
      </c>
      <c r="R365" s="12">
        <v>231.02</v>
      </c>
    </row>
    <row r="366" spans="1:18" x14ac:dyDescent="0.3">
      <c r="A366" s="1"/>
      <c r="B366" s="6">
        <v>1424</v>
      </c>
      <c r="C366" s="7">
        <v>43440</v>
      </c>
      <c r="D366" s="6">
        <v>6</v>
      </c>
      <c r="E366" s="8" t="s">
        <v>61</v>
      </c>
      <c r="F366" s="8" t="s">
        <v>62</v>
      </c>
      <c r="G366" s="8" t="s">
        <v>63</v>
      </c>
      <c r="H366" s="8" t="s">
        <v>64</v>
      </c>
      <c r="I366" s="8" t="s">
        <v>45</v>
      </c>
      <c r="J366" s="7">
        <v>43442</v>
      </c>
      <c r="K366" s="8" t="s">
        <v>24</v>
      </c>
      <c r="L366" s="8" t="s">
        <v>35</v>
      </c>
      <c r="M366" s="8" t="s">
        <v>53</v>
      </c>
      <c r="N366" s="8" t="s">
        <v>54</v>
      </c>
      <c r="O366" s="9">
        <v>178.5</v>
      </c>
      <c r="P366" s="8">
        <v>41</v>
      </c>
      <c r="Q366" s="9">
        <v>7318.5</v>
      </c>
      <c r="R366" s="9">
        <v>709.89</v>
      </c>
    </row>
    <row r="367" spans="1:18" x14ac:dyDescent="0.3">
      <c r="A367" s="1"/>
      <c r="B367" s="10">
        <v>1425</v>
      </c>
      <c r="C367" s="11">
        <v>43442</v>
      </c>
      <c r="D367" s="10">
        <v>8</v>
      </c>
      <c r="E367" s="1" t="s">
        <v>41</v>
      </c>
      <c r="F367" s="1" t="s">
        <v>42</v>
      </c>
      <c r="G367" s="1" t="s">
        <v>43</v>
      </c>
      <c r="H367" s="1" t="s">
        <v>44</v>
      </c>
      <c r="I367" s="1" t="s">
        <v>45</v>
      </c>
      <c r="J367" s="11">
        <v>43444</v>
      </c>
      <c r="K367" s="1" t="s">
        <v>24</v>
      </c>
      <c r="L367" s="1" t="s">
        <v>25</v>
      </c>
      <c r="M367" s="1" t="s">
        <v>53</v>
      </c>
      <c r="N367" s="1" t="s">
        <v>54</v>
      </c>
      <c r="O367" s="12">
        <v>178.5</v>
      </c>
      <c r="P367" s="1">
        <v>19</v>
      </c>
      <c r="Q367" s="12">
        <v>3391.5</v>
      </c>
      <c r="R367" s="12">
        <v>335.76</v>
      </c>
    </row>
    <row r="368" spans="1:18" x14ac:dyDescent="0.3">
      <c r="A368" s="1"/>
      <c r="B368" s="6">
        <v>1426</v>
      </c>
      <c r="C368" s="7">
        <v>43459</v>
      </c>
      <c r="D368" s="6">
        <v>25</v>
      </c>
      <c r="E368" s="8" t="s">
        <v>99</v>
      </c>
      <c r="F368" s="8" t="s">
        <v>73</v>
      </c>
      <c r="G368" s="8" t="s">
        <v>74</v>
      </c>
      <c r="H368" s="8" t="s">
        <v>75</v>
      </c>
      <c r="I368" s="8" t="s">
        <v>33</v>
      </c>
      <c r="J368" s="7">
        <v>43461</v>
      </c>
      <c r="K368" s="8" t="s">
        <v>34</v>
      </c>
      <c r="L368" s="8" t="s">
        <v>58</v>
      </c>
      <c r="M368" s="8" t="s">
        <v>81</v>
      </c>
      <c r="N368" s="8" t="s">
        <v>82</v>
      </c>
      <c r="O368" s="9">
        <v>308</v>
      </c>
      <c r="P368" s="8">
        <v>65</v>
      </c>
      <c r="Q368" s="9">
        <v>20020</v>
      </c>
      <c r="R368" s="9">
        <v>1941.94</v>
      </c>
    </row>
    <row r="369" spans="1:18" x14ac:dyDescent="0.3">
      <c r="A369" s="1"/>
      <c r="B369" s="10">
        <v>1427</v>
      </c>
      <c r="C369" s="11">
        <v>43460</v>
      </c>
      <c r="D369" s="10">
        <v>26</v>
      </c>
      <c r="E369" s="1" t="s">
        <v>100</v>
      </c>
      <c r="F369" s="1" t="s">
        <v>84</v>
      </c>
      <c r="G369" s="1" t="s">
        <v>84</v>
      </c>
      <c r="H369" s="1" t="s">
        <v>70</v>
      </c>
      <c r="I369" s="1" t="s">
        <v>71</v>
      </c>
      <c r="J369" s="11">
        <v>43462</v>
      </c>
      <c r="K369" s="1" t="s">
        <v>46</v>
      </c>
      <c r="L369" s="1" t="s">
        <v>35</v>
      </c>
      <c r="M369" s="1" t="s">
        <v>79</v>
      </c>
      <c r="N369" s="1" t="s">
        <v>80</v>
      </c>
      <c r="O369" s="12">
        <v>350</v>
      </c>
      <c r="P369" s="1">
        <v>13</v>
      </c>
      <c r="Q369" s="12">
        <v>4550</v>
      </c>
      <c r="R369" s="12">
        <v>450.45</v>
      </c>
    </row>
    <row r="370" spans="1:18" x14ac:dyDescent="0.3">
      <c r="A370" s="1"/>
      <c r="B370" s="6">
        <v>1428</v>
      </c>
      <c r="C370" s="7">
        <v>43463</v>
      </c>
      <c r="D370" s="6">
        <v>29</v>
      </c>
      <c r="E370" s="8" t="s">
        <v>49</v>
      </c>
      <c r="F370" s="8" t="s">
        <v>50</v>
      </c>
      <c r="G370" s="8" t="s">
        <v>51</v>
      </c>
      <c r="H370" s="8" t="s">
        <v>52</v>
      </c>
      <c r="I370" s="8" t="s">
        <v>23</v>
      </c>
      <c r="J370" s="7">
        <v>43465</v>
      </c>
      <c r="K370" s="8" t="s">
        <v>24</v>
      </c>
      <c r="L370" s="8" t="s">
        <v>25</v>
      </c>
      <c r="M370" s="8" t="s">
        <v>101</v>
      </c>
      <c r="N370" s="8" t="s">
        <v>102</v>
      </c>
      <c r="O370" s="9">
        <v>546</v>
      </c>
      <c r="P370" s="8">
        <v>54</v>
      </c>
      <c r="Q370" s="9">
        <v>29484</v>
      </c>
      <c r="R370" s="9">
        <v>3007.37</v>
      </c>
    </row>
    <row r="371" spans="1:18" x14ac:dyDescent="0.3">
      <c r="A371" s="1"/>
      <c r="B371" s="10">
        <v>1429</v>
      </c>
      <c r="C371" s="11">
        <v>43440</v>
      </c>
      <c r="D371" s="10">
        <v>6</v>
      </c>
      <c r="E371" s="1" t="s">
        <v>61</v>
      </c>
      <c r="F371" s="1" t="s">
        <v>62</v>
      </c>
      <c r="G371" s="1" t="s">
        <v>63</v>
      </c>
      <c r="H371" s="1" t="s">
        <v>64</v>
      </c>
      <c r="I371" s="1" t="s">
        <v>45</v>
      </c>
      <c r="J371" s="11">
        <v>43442</v>
      </c>
      <c r="K371" s="1" t="s">
        <v>46</v>
      </c>
      <c r="L371" s="1" t="s">
        <v>25</v>
      </c>
      <c r="M371" s="1" t="s">
        <v>36</v>
      </c>
      <c r="N371" s="1" t="s">
        <v>29</v>
      </c>
      <c r="O371" s="12">
        <v>420</v>
      </c>
      <c r="P371" s="1">
        <v>33</v>
      </c>
      <c r="Q371" s="12">
        <v>13860</v>
      </c>
      <c r="R371" s="12">
        <v>1330.56</v>
      </c>
    </row>
    <row r="372" spans="1:18" x14ac:dyDescent="0.3">
      <c r="A372" s="1"/>
      <c r="B372" s="6">
        <v>1430</v>
      </c>
      <c r="C372" s="7">
        <v>43440</v>
      </c>
      <c r="D372" s="6">
        <v>6</v>
      </c>
      <c r="E372" s="8" t="s">
        <v>61</v>
      </c>
      <c r="F372" s="8" t="s">
        <v>62</v>
      </c>
      <c r="G372" s="8" t="s">
        <v>63</v>
      </c>
      <c r="H372" s="8" t="s">
        <v>64</v>
      </c>
      <c r="I372" s="8" t="s">
        <v>45</v>
      </c>
      <c r="J372" s="7">
        <v>43442</v>
      </c>
      <c r="K372" s="8" t="s">
        <v>46</v>
      </c>
      <c r="L372" s="8" t="s">
        <v>25</v>
      </c>
      <c r="M372" s="8" t="s">
        <v>37</v>
      </c>
      <c r="N372" s="8" t="s">
        <v>29</v>
      </c>
      <c r="O372" s="9">
        <v>742</v>
      </c>
      <c r="P372" s="8">
        <v>34</v>
      </c>
      <c r="Q372" s="9">
        <v>25228</v>
      </c>
      <c r="R372" s="9">
        <v>2598.48</v>
      </c>
    </row>
    <row r="373" spans="1:18" x14ac:dyDescent="0.3">
      <c r="A373" s="1"/>
      <c r="B373" s="10">
        <v>1431</v>
      </c>
      <c r="C373" s="11">
        <v>43438</v>
      </c>
      <c r="D373" s="10">
        <v>4</v>
      </c>
      <c r="E373" s="1" t="s">
        <v>30</v>
      </c>
      <c r="F373" s="1" t="s">
        <v>31</v>
      </c>
      <c r="G373" s="1" t="s">
        <v>31</v>
      </c>
      <c r="H373" s="1" t="s">
        <v>32</v>
      </c>
      <c r="I373" s="1" t="s">
        <v>33</v>
      </c>
      <c r="J373" s="10"/>
      <c r="K373" s="1"/>
      <c r="L373" s="1"/>
      <c r="M373" s="1" t="s">
        <v>103</v>
      </c>
      <c r="N373" s="1" t="s">
        <v>94</v>
      </c>
      <c r="O373" s="12">
        <v>532</v>
      </c>
      <c r="P373" s="1">
        <v>59</v>
      </c>
      <c r="Q373" s="12">
        <v>31388</v>
      </c>
      <c r="R373" s="12">
        <v>3170.19</v>
      </c>
    </row>
    <row r="374" spans="1:18" x14ac:dyDescent="0.3">
      <c r="A374" s="1"/>
      <c r="B374" s="6">
        <v>1432</v>
      </c>
      <c r="C374" s="7">
        <v>43437</v>
      </c>
      <c r="D374" s="6">
        <v>3</v>
      </c>
      <c r="E374" s="8" t="s">
        <v>55</v>
      </c>
      <c r="F374" s="8" t="s">
        <v>56</v>
      </c>
      <c r="G374" s="8" t="s">
        <v>57</v>
      </c>
      <c r="H374" s="8" t="s">
        <v>22</v>
      </c>
      <c r="I374" s="8" t="s">
        <v>23</v>
      </c>
      <c r="J374" s="6"/>
      <c r="K374" s="8"/>
      <c r="L374" s="8"/>
      <c r="M374" s="8" t="s">
        <v>76</v>
      </c>
      <c r="N374" s="8" t="s">
        <v>27</v>
      </c>
      <c r="O374" s="9">
        <v>41.86</v>
      </c>
      <c r="P374" s="8">
        <v>24</v>
      </c>
      <c r="Q374" s="9">
        <v>1004.64</v>
      </c>
      <c r="R374" s="9">
        <v>99.46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TablasDinamicas</vt:lpstr>
      <vt:lpstr>Dashboard</vt:lpstr>
      <vt:lpstr>OrdenesDeCompra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scarlet salazar de la cruz</dc:creator>
  <cp:lastModifiedBy>luz scarlet salazar de la cruz</cp:lastModifiedBy>
  <dcterms:created xsi:type="dcterms:W3CDTF">2025-04-05T02:24:52Z</dcterms:created>
  <dcterms:modified xsi:type="dcterms:W3CDTF">2025-04-05T07:14:33Z</dcterms:modified>
</cp:coreProperties>
</file>