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65" windowWidth="15180" windowHeight="8010"/>
  </bookViews>
  <sheets>
    <sheet name="Resumen" sheetId="2" r:id="rId1"/>
    <sheet name="Detalle" sheetId="1" r:id="rId2"/>
  </sheets>
  <definedNames>
    <definedName name="_xlnm._FilterDatabase" localSheetId="1" hidden="1">Detalle!$R$4:$U$110</definedName>
  </definedNames>
  <calcPr calcId="144525"/>
</workbook>
</file>

<file path=xl/calcChain.xml><?xml version="1.0" encoding="utf-8"?>
<calcChain xmlns="http://schemas.openxmlformats.org/spreadsheetml/2006/main">
  <c r="T2" i="1" l="1"/>
  <c r="D11" i="2"/>
  <c r="D9" i="2"/>
  <c r="D8" i="2"/>
  <c r="C11" i="2"/>
  <c r="C9" i="2"/>
  <c r="C8" i="2"/>
  <c r="F110" i="1" l="1"/>
  <c r="R109" i="1"/>
  <c r="J109" i="1"/>
  <c r="N109" i="1" s="1"/>
  <c r="S109" i="1" s="1"/>
  <c r="R108" i="1"/>
  <c r="J108" i="1"/>
  <c r="N108" i="1" s="1"/>
  <c r="S108" i="1" s="1"/>
  <c r="R107" i="1"/>
  <c r="J107" i="1"/>
  <c r="N107" i="1" s="1"/>
  <c r="S107" i="1" s="1"/>
  <c r="R106" i="1"/>
  <c r="J106" i="1"/>
  <c r="N106" i="1" s="1"/>
  <c r="S106" i="1" s="1"/>
  <c r="R105" i="1"/>
  <c r="J105" i="1"/>
  <c r="N105" i="1" s="1"/>
  <c r="S105" i="1" s="1"/>
  <c r="R104" i="1"/>
  <c r="J104" i="1"/>
  <c r="N104" i="1" s="1"/>
  <c r="S104" i="1" s="1"/>
  <c r="R103" i="1"/>
  <c r="J103" i="1"/>
  <c r="N103" i="1" s="1"/>
  <c r="S103" i="1" s="1"/>
  <c r="R102" i="1"/>
  <c r="J102" i="1"/>
  <c r="N102" i="1" s="1"/>
  <c r="S102" i="1" s="1"/>
  <c r="R101" i="1"/>
  <c r="J101" i="1"/>
  <c r="N101" i="1" s="1"/>
  <c r="S101" i="1" s="1"/>
  <c r="R100" i="1"/>
  <c r="J100" i="1"/>
  <c r="N100" i="1" s="1"/>
  <c r="S100" i="1" s="1"/>
  <c r="R99" i="1"/>
  <c r="J99" i="1"/>
  <c r="N99" i="1" s="1"/>
  <c r="S99" i="1" s="1"/>
  <c r="R98" i="1"/>
  <c r="J98" i="1"/>
  <c r="N98" i="1" s="1"/>
  <c r="S98" i="1" s="1"/>
  <c r="R97" i="1"/>
  <c r="J97" i="1"/>
  <c r="N97" i="1" s="1"/>
  <c r="S97" i="1" s="1"/>
  <c r="R96" i="1"/>
  <c r="J96" i="1"/>
  <c r="N96" i="1" s="1"/>
  <c r="S96" i="1" s="1"/>
  <c r="R95" i="1"/>
  <c r="J95" i="1"/>
  <c r="N95" i="1" s="1"/>
  <c r="S95" i="1" s="1"/>
  <c r="R94" i="1"/>
  <c r="J94" i="1"/>
  <c r="N94" i="1" s="1"/>
  <c r="S94" i="1" s="1"/>
  <c r="R93" i="1"/>
  <c r="J93" i="1"/>
  <c r="N93" i="1" s="1"/>
  <c r="S93" i="1" s="1"/>
  <c r="R92" i="1"/>
  <c r="J92" i="1"/>
  <c r="N92" i="1" s="1"/>
  <c r="S92" i="1" s="1"/>
  <c r="R91" i="1"/>
  <c r="J91" i="1"/>
  <c r="N91" i="1" s="1"/>
  <c r="S91" i="1" s="1"/>
  <c r="R90" i="1"/>
  <c r="J90" i="1"/>
  <c r="N90" i="1" s="1"/>
  <c r="S90" i="1" s="1"/>
  <c r="R89" i="1"/>
  <c r="J89" i="1"/>
  <c r="N89" i="1" s="1"/>
  <c r="S89" i="1" s="1"/>
  <c r="R88" i="1"/>
  <c r="J88" i="1"/>
  <c r="N88" i="1" s="1"/>
  <c r="S88" i="1" s="1"/>
  <c r="R87" i="1"/>
  <c r="J87" i="1"/>
  <c r="N87" i="1" s="1"/>
  <c r="S87" i="1" s="1"/>
  <c r="R86" i="1"/>
  <c r="J86" i="1"/>
  <c r="N86" i="1" s="1"/>
  <c r="S86" i="1" s="1"/>
  <c r="R85" i="1"/>
  <c r="J85" i="1"/>
  <c r="N85" i="1" s="1"/>
  <c r="S85" i="1" s="1"/>
  <c r="R84" i="1"/>
  <c r="J84" i="1"/>
  <c r="N84" i="1" s="1"/>
  <c r="S84" i="1" s="1"/>
  <c r="R83" i="1"/>
  <c r="J83" i="1"/>
  <c r="N83" i="1" s="1"/>
  <c r="S83" i="1" s="1"/>
  <c r="R82" i="1"/>
  <c r="J82" i="1"/>
  <c r="N82" i="1" s="1"/>
  <c r="S82" i="1" s="1"/>
  <c r="R81" i="1"/>
  <c r="J81" i="1"/>
  <c r="N81" i="1" s="1"/>
  <c r="S81" i="1" s="1"/>
  <c r="R80" i="1"/>
  <c r="J80" i="1"/>
  <c r="N80" i="1" s="1"/>
  <c r="S80" i="1" s="1"/>
  <c r="R79" i="1"/>
  <c r="J79" i="1"/>
  <c r="N79" i="1" s="1"/>
  <c r="S79" i="1" s="1"/>
  <c r="R78" i="1"/>
  <c r="J78" i="1"/>
  <c r="N78" i="1" s="1"/>
  <c r="S78" i="1" s="1"/>
  <c r="R77" i="1"/>
  <c r="J77" i="1"/>
  <c r="N77" i="1" s="1"/>
  <c r="S77" i="1" s="1"/>
  <c r="R76" i="1"/>
  <c r="J76" i="1"/>
  <c r="N76" i="1" s="1"/>
  <c r="S76" i="1" s="1"/>
  <c r="R75" i="1"/>
  <c r="J75" i="1"/>
  <c r="N75" i="1" s="1"/>
  <c r="S75" i="1" s="1"/>
  <c r="R74" i="1"/>
  <c r="J74" i="1"/>
  <c r="N74" i="1" s="1"/>
  <c r="S74" i="1" s="1"/>
  <c r="R73" i="1"/>
  <c r="J73" i="1"/>
  <c r="N73" i="1" s="1"/>
  <c r="S73" i="1" s="1"/>
  <c r="R72" i="1"/>
  <c r="J72" i="1"/>
  <c r="N72" i="1" s="1"/>
  <c r="S72" i="1" s="1"/>
  <c r="R71" i="1"/>
  <c r="J71" i="1"/>
  <c r="N71" i="1" s="1"/>
  <c r="S71" i="1" s="1"/>
  <c r="R70" i="1"/>
  <c r="J70" i="1"/>
  <c r="N70" i="1" s="1"/>
  <c r="S70" i="1" s="1"/>
  <c r="R69" i="1"/>
  <c r="J69" i="1"/>
  <c r="N69" i="1" s="1"/>
  <c r="S69" i="1" s="1"/>
  <c r="R68" i="1"/>
  <c r="J68" i="1"/>
  <c r="N68" i="1" s="1"/>
  <c r="S68" i="1" s="1"/>
  <c r="R67" i="1"/>
  <c r="J67" i="1"/>
  <c r="N67" i="1" s="1"/>
  <c r="S67" i="1" s="1"/>
  <c r="R66" i="1"/>
  <c r="J66" i="1"/>
  <c r="N66" i="1" s="1"/>
  <c r="S66" i="1" s="1"/>
  <c r="R65" i="1"/>
  <c r="J65" i="1"/>
  <c r="N65" i="1" s="1"/>
  <c r="S65" i="1" s="1"/>
  <c r="R64" i="1"/>
  <c r="J64" i="1"/>
  <c r="N64" i="1" s="1"/>
  <c r="S64" i="1" s="1"/>
  <c r="R63" i="1"/>
  <c r="J63" i="1"/>
  <c r="N63" i="1" s="1"/>
  <c r="S63" i="1" s="1"/>
  <c r="R62" i="1"/>
  <c r="J62" i="1"/>
  <c r="N62" i="1" s="1"/>
  <c r="S62" i="1" s="1"/>
  <c r="R61" i="1"/>
  <c r="J61" i="1"/>
  <c r="N61" i="1" s="1"/>
  <c r="S61" i="1" s="1"/>
  <c r="R60" i="1"/>
  <c r="J60" i="1"/>
  <c r="N60" i="1" s="1"/>
  <c r="S60" i="1" s="1"/>
  <c r="R59" i="1"/>
  <c r="J59" i="1"/>
  <c r="N59" i="1" s="1"/>
  <c r="S59" i="1" s="1"/>
  <c r="R58" i="1"/>
  <c r="J58" i="1"/>
  <c r="N58" i="1" s="1"/>
  <c r="S58" i="1" s="1"/>
  <c r="R57" i="1"/>
  <c r="J57" i="1"/>
  <c r="N57" i="1" s="1"/>
  <c r="S57" i="1" s="1"/>
  <c r="R56" i="1"/>
  <c r="J56" i="1"/>
  <c r="N56" i="1" s="1"/>
  <c r="S56" i="1" s="1"/>
  <c r="R55" i="1"/>
  <c r="J55" i="1"/>
  <c r="N55" i="1" s="1"/>
  <c r="S55" i="1" s="1"/>
  <c r="R54" i="1"/>
  <c r="J54" i="1"/>
  <c r="N54" i="1" s="1"/>
  <c r="S54" i="1" s="1"/>
  <c r="R53" i="1"/>
  <c r="J53" i="1"/>
  <c r="N53" i="1" s="1"/>
  <c r="S53" i="1" s="1"/>
  <c r="R52" i="1"/>
  <c r="J52" i="1"/>
  <c r="N52" i="1" s="1"/>
  <c r="S52" i="1" s="1"/>
  <c r="R51" i="1"/>
  <c r="J51" i="1"/>
  <c r="N51" i="1" s="1"/>
  <c r="S51" i="1" s="1"/>
  <c r="R50" i="1"/>
  <c r="J50" i="1"/>
  <c r="N50" i="1" s="1"/>
  <c r="S50" i="1" s="1"/>
  <c r="R49" i="1"/>
  <c r="J49" i="1"/>
  <c r="N49" i="1" s="1"/>
  <c r="S49" i="1" s="1"/>
  <c r="R48" i="1"/>
  <c r="J48" i="1"/>
  <c r="N48" i="1" s="1"/>
  <c r="S48" i="1" s="1"/>
  <c r="R47" i="1"/>
  <c r="J47" i="1"/>
  <c r="N47" i="1" s="1"/>
  <c r="S47" i="1" s="1"/>
  <c r="R46" i="1"/>
  <c r="J46" i="1"/>
  <c r="N46" i="1" s="1"/>
  <c r="S46" i="1" s="1"/>
  <c r="R45" i="1"/>
  <c r="J45" i="1"/>
  <c r="N45" i="1" s="1"/>
  <c r="S45" i="1" s="1"/>
  <c r="R44" i="1"/>
  <c r="J44" i="1"/>
  <c r="N44" i="1" s="1"/>
  <c r="S44" i="1" s="1"/>
  <c r="R43" i="1"/>
  <c r="J43" i="1"/>
  <c r="N43" i="1" s="1"/>
  <c r="S43" i="1" s="1"/>
  <c r="R42" i="1"/>
  <c r="J42" i="1"/>
  <c r="N42" i="1" s="1"/>
  <c r="S42" i="1" s="1"/>
  <c r="R41" i="1"/>
  <c r="J41" i="1"/>
  <c r="N41" i="1" s="1"/>
  <c r="S41" i="1" s="1"/>
  <c r="R40" i="1"/>
  <c r="J40" i="1"/>
  <c r="N40" i="1" s="1"/>
  <c r="S40" i="1" s="1"/>
  <c r="R39" i="1"/>
  <c r="J39" i="1"/>
  <c r="N39" i="1" s="1"/>
  <c r="S39" i="1" s="1"/>
  <c r="R38" i="1"/>
  <c r="J38" i="1"/>
  <c r="N38" i="1" s="1"/>
  <c r="S38" i="1" s="1"/>
  <c r="R37" i="1"/>
  <c r="J37" i="1"/>
  <c r="N37" i="1" s="1"/>
  <c r="S37" i="1" s="1"/>
  <c r="R36" i="1"/>
  <c r="J36" i="1"/>
  <c r="N36" i="1" s="1"/>
  <c r="S36" i="1" s="1"/>
  <c r="R35" i="1"/>
  <c r="J35" i="1"/>
  <c r="N35" i="1" s="1"/>
  <c r="S35" i="1" s="1"/>
  <c r="R34" i="1"/>
  <c r="J34" i="1"/>
  <c r="N34" i="1" s="1"/>
  <c r="S34" i="1" s="1"/>
  <c r="R33" i="1"/>
  <c r="J33" i="1"/>
  <c r="N33" i="1" s="1"/>
  <c r="S33" i="1" s="1"/>
  <c r="R32" i="1"/>
  <c r="J32" i="1"/>
  <c r="N32" i="1" s="1"/>
  <c r="S32" i="1" s="1"/>
  <c r="R31" i="1"/>
  <c r="J31" i="1"/>
  <c r="N31" i="1" s="1"/>
  <c r="S31" i="1" s="1"/>
  <c r="R30" i="1"/>
  <c r="J30" i="1"/>
  <c r="N30" i="1" s="1"/>
  <c r="S30" i="1" s="1"/>
  <c r="R29" i="1"/>
  <c r="J29" i="1"/>
  <c r="N29" i="1" s="1"/>
  <c r="S29" i="1" s="1"/>
  <c r="R28" i="1"/>
  <c r="J28" i="1"/>
  <c r="N28" i="1" s="1"/>
  <c r="S28" i="1" s="1"/>
  <c r="R27" i="1"/>
  <c r="J27" i="1"/>
  <c r="N27" i="1" s="1"/>
  <c r="S27" i="1" s="1"/>
  <c r="R26" i="1"/>
  <c r="J26" i="1"/>
  <c r="N26" i="1" s="1"/>
  <c r="S26" i="1" s="1"/>
  <c r="R25" i="1"/>
  <c r="J25" i="1"/>
  <c r="N25" i="1" s="1"/>
  <c r="S25" i="1" s="1"/>
  <c r="R24" i="1"/>
  <c r="J24" i="1"/>
  <c r="N24" i="1" s="1"/>
  <c r="S24" i="1" s="1"/>
  <c r="R23" i="1"/>
  <c r="J23" i="1"/>
  <c r="N23" i="1" s="1"/>
  <c r="S23" i="1" s="1"/>
  <c r="R22" i="1"/>
  <c r="J22" i="1"/>
  <c r="N22" i="1" s="1"/>
  <c r="S22" i="1" s="1"/>
  <c r="R21" i="1"/>
  <c r="J21" i="1"/>
  <c r="N21" i="1" s="1"/>
  <c r="S21" i="1" s="1"/>
  <c r="R20" i="1"/>
  <c r="J20" i="1"/>
  <c r="N20" i="1" s="1"/>
  <c r="S20" i="1" s="1"/>
  <c r="R19" i="1"/>
  <c r="J19" i="1"/>
  <c r="N19" i="1" s="1"/>
  <c r="S19" i="1" s="1"/>
  <c r="R18" i="1"/>
  <c r="J18" i="1"/>
  <c r="N18" i="1" s="1"/>
  <c r="S18" i="1" s="1"/>
  <c r="R17" i="1"/>
  <c r="J17" i="1"/>
  <c r="N17" i="1" s="1"/>
  <c r="S17" i="1" s="1"/>
  <c r="R16" i="1"/>
  <c r="J16" i="1"/>
  <c r="N16" i="1" s="1"/>
  <c r="S16" i="1" s="1"/>
  <c r="R15" i="1"/>
  <c r="J15" i="1"/>
  <c r="N15" i="1" s="1"/>
  <c r="S15" i="1" s="1"/>
  <c r="R14" i="1"/>
  <c r="J14" i="1"/>
  <c r="N14" i="1" s="1"/>
  <c r="S14" i="1" s="1"/>
  <c r="R13" i="1"/>
  <c r="J13" i="1"/>
  <c r="N13" i="1" s="1"/>
  <c r="S13" i="1" s="1"/>
  <c r="R12" i="1"/>
  <c r="J12" i="1"/>
  <c r="N12" i="1" s="1"/>
  <c r="S12" i="1" s="1"/>
  <c r="R11" i="1"/>
  <c r="J11" i="1"/>
  <c r="N11" i="1" s="1"/>
  <c r="S11" i="1" s="1"/>
  <c r="R10" i="1"/>
  <c r="J10" i="1"/>
  <c r="N10" i="1" s="1"/>
  <c r="S10" i="1" s="1"/>
  <c r="R9" i="1"/>
  <c r="J9" i="1"/>
  <c r="N9" i="1" s="1"/>
  <c r="S9" i="1" s="1"/>
  <c r="R8" i="1"/>
  <c r="J8" i="1"/>
  <c r="N8" i="1" s="1"/>
  <c r="S8" i="1" s="1"/>
  <c r="R7" i="1"/>
  <c r="J7" i="1"/>
  <c r="N7" i="1" s="1"/>
  <c r="S7" i="1" s="1"/>
  <c r="R6" i="1"/>
  <c r="J6" i="1"/>
  <c r="J110" i="1" s="1"/>
  <c r="N6" i="1" l="1"/>
  <c r="N110" i="1" l="1"/>
  <c r="S6" i="1"/>
  <c r="S110" i="1" s="1"/>
</calcChain>
</file>

<file path=xl/sharedStrings.xml><?xml version="1.0" encoding="utf-8"?>
<sst xmlns="http://schemas.openxmlformats.org/spreadsheetml/2006/main" count="467" uniqueCount="238">
  <si>
    <t>ANDES TEXTILES PERU S.A.C.</t>
  </si>
  <si>
    <t>STOCK DE PRODUCTOS  EN INEVB AL 31-12-13</t>
  </si>
  <si>
    <t>CÓDIGO</t>
  </si>
  <si>
    <t>CODIGO ANDES</t>
  </si>
  <si>
    <t>DESCRIPCIÓN</t>
  </si>
  <si>
    <t>STOCK INICIAL</t>
  </si>
  <si>
    <t>STOCK AL 31/11/2013</t>
  </si>
  <si>
    <t>COSTO UNIT. US$</t>
  </si>
  <si>
    <t>TOTAL</t>
  </si>
  <si>
    <t xml:space="preserve">TIPO DE </t>
  </si>
  <si>
    <t>COSTO UNIT. S/.</t>
  </si>
  <si>
    <t>ENTRADAS</t>
  </si>
  <si>
    <t>VENTAS</t>
  </si>
  <si>
    <t>STOCK FINAL</t>
  </si>
  <si>
    <t>CAMBIO</t>
  </si>
  <si>
    <t>SHM9007-3BA</t>
  </si>
  <si>
    <t>COJIN 100% LANA RAYAS GRUESAS 45x45CM ACERO/CRUDO/MRN CL/VDE LMN</t>
  </si>
  <si>
    <t>SHM9007-5BA</t>
  </si>
  <si>
    <t>COJIN 100% LANA ENCAJONADO 45x45 CM ACERO/NGO/VDE LMN</t>
  </si>
  <si>
    <t>SHM9007-3A</t>
  </si>
  <si>
    <t>COJIN 100% LANA RAYAS GRUESAS 45x45CM ACERO/NARANJA/NGO</t>
  </si>
  <si>
    <t>NON9206-L/MRN</t>
  </si>
  <si>
    <t>REVISTERO DE TELAR ENCAJONADO 100% LANA MARRON/CRUDO</t>
  </si>
  <si>
    <t>NON9206-L/NGR</t>
  </si>
  <si>
    <t>REVISTERO DE TELAR ENCAJONADO 100% LANA NEGRO/CRUDO</t>
  </si>
  <si>
    <t>PORTALW/RJO</t>
  </si>
  <si>
    <t>PORTALICOR DE CUERO CON TELAR COCOS ROJO</t>
  </si>
  <si>
    <t>PORTALW/MRN</t>
  </si>
  <si>
    <t>PORTALICOR DE CUERO CON TELAR COCOS MARRON</t>
  </si>
  <si>
    <t>PORTALW/NGR</t>
  </si>
  <si>
    <t>PORTALICOR DE CUERO CON TELAR COCOS NEGRO</t>
  </si>
  <si>
    <t>ANDESBOXMRN-G</t>
  </si>
  <si>
    <t>CAJA YUYAYKUNA GRANDE 100% LANA COCOS MARRON</t>
  </si>
  <si>
    <t>SHM9007-5BC</t>
  </si>
  <si>
    <t>COJIN 100% LANA ENCAJONADO 45x45 CM CRUDO/NGO/ACERO</t>
  </si>
  <si>
    <t>SHM9007-4B</t>
  </si>
  <si>
    <t>COJIN 100% LANA RAYAS DELGADAS 45x45CM CRUDO/NGO/VDE LMN</t>
  </si>
  <si>
    <t>SHM9007-3BV</t>
  </si>
  <si>
    <t>COJIN 100% LANA RAYAS GRUESAS 45x45CM VDE LMN/ROJO/MRN</t>
  </si>
  <si>
    <t>SHM9007-4A</t>
  </si>
  <si>
    <t>COJIN 100% LANA RAYAS DELGADAS 45x45CM NGO/NJA/MRN OSC</t>
  </si>
  <si>
    <t>MAT4164LSNS</t>
  </si>
  <si>
    <t>MANTA CLEAN EDGE 100%BA ARENA CLARO 90·X90"</t>
  </si>
  <si>
    <t>MAT60197/LB</t>
  </si>
  <si>
    <t>MANTA ZIGZAG 100%BA CELESTES/NATURAL 60"X53"</t>
  </si>
  <si>
    <t>MAT60213/B</t>
  </si>
  <si>
    <t>MANTA CUBOS 100%BA BLUE 60"X53"</t>
  </si>
  <si>
    <t>MAT60213/G</t>
  </si>
  <si>
    <t>MANTA CUBOS 100% BA GREY T/U</t>
  </si>
  <si>
    <t>MAT4201GROJ</t>
  </si>
  <si>
    <t>MANTA COLOR LT GREY SFN40 CON 3 RAYAS CADA BORDE COLOR ROJO 100%BA</t>
  </si>
  <si>
    <t>MAT4201EVER</t>
  </si>
  <si>
    <t>MATA 100%BA CRUDO SFN101 CON 3 RAYAS VERDE C740</t>
  </si>
  <si>
    <t>MAT 001-S9</t>
  </si>
  <si>
    <t>MANTA 001 C/SPLIP 100% BA NEGRO 50" x 70"</t>
  </si>
  <si>
    <t>MAT 0188-2</t>
  </si>
  <si>
    <t>MANTA REPASO ESPIGA VERDE MILITAR  1.27 CM X 1.78 CM + 10 CM FLECOS 100% BABY ALPACA  MAT 0188-2</t>
  </si>
  <si>
    <t>MAT 0188-1</t>
  </si>
  <si>
    <t>MANTA REPASO ESPIGA 1.27 CM X 1.78 CM + 10 CM FLECOS 100% BABY ALPACA NEGRO</t>
  </si>
  <si>
    <t>MAT 001-S3</t>
  </si>
  <si>
    <t>MANTA C/FLECOS ALPAQUERA SPLIP 100% BA 50 x 70" ARENA OSCURO</t>
  </si>
  <si>
    <t>MAT60215/CM</t>
  </si>
  <si>
    <t>MANTA ZIGZAG 100%BA CAMEL/NATURAL 60"X60"</t>
  </si>
  <si>
    <t>MAT60215/RD</t>
  </si>
  <si>
    <t>MANTA ZIGZAG 100%BA ROJO/NATURAL 60"X60"</t>
  </si>
  <si>
    <t>SHL 4230 AZ9150/401</t>
  </si>
  <si>
    <t>SHAWL ARETESANAL 100% BA LILA OSCURO 50" x 70"</t>
  </si>
  <si>
    <t>MAT4151-8</t>
  </si>
  <si>
    <t xml:space="preserve">MANTA SARGA 100%BA SFN10 CON RAYA BEIGE CLARO SFN21 </t>
  </si>
  <si>
    <t>MAT4265-KW1</t>
  </si>
  <si>
    <t>MANTA MANCHAS 100% BABY ALPACA 50" x 70" CHARCOAL</t>
  </si>
  <si>
    <t>MAT5047-BRO</t>
  </si>
  <si>
    <t>MANTA RASO RAYAS 100%BA 50"X70" 3"FLECOS DEGRADE MARRONES</t>
  </si>
  <si>
    <t>MAT5022-1</t>
  </si>
  <si>
    <t>MANTA 100%BA HERRINBONE +SOLID STRIPE</t>
  </si>
  <si>
    <t>MAT 4151-2</t>
  </si>
  <si>
    <t>MANTA SARGA 100% BABY ALPACA PLOMO CLARO/ARENA OSCURO</t>
  </si>
  <si>
    <t>ANDESBOXMRN-M</t>
  </si>
  <si>
    <t>CAJA YUYAYKUNA MEDIANA 100% LANA COCOS MARRON</t>
  </si>
  <si>
    <t>ANDESBOXNGR-M</t>
  </si>
  <si>
    <t>CAJA YUYAYKUNA MEDIANA 100% LANA COCOS NEGRO</t>
  </si>
  <si>
    <t>ANDESBOXRJO-G</t>
  </si>
  <si>
    <t>CAJA YUYAYKUNA GRANDE 100% LANA COCOS ROJO</t>
  </si>
  <si>
    <t>MAT4201-GVIO</t>
  </si>
  <si>
    <t>MANTA COLOR LT GREY SFN40 C/RAYAS COLOR VIOLETA CB366 50"X70" 100% BA</t>
  </si>
  <si>
    <t>MAT 4201EVER</t>
  </si>
  <si>
    <t>MANTA CON 3 RAYAS AL BORDE 100% BA GRIS CRUDO/VERDE 50" x 70"</t>
  </si>
  <si>
    <t>MAT 4262ORA</t>
  </si>
  <si>
    <t>MANTA SIMRIN VENADO JACQUARD 100% BA NARANJA 50" x 70"</t>
  </si>
  <si>
    <t>SHL 4230 AM8835</t>
  </si>
  <si>
    <t>SHAWL ARETESANAL 100% BA CREMA 50" x 70"</t>
  </si>
  <si>
    <t>MAT 5020-NGR/GRIS</t>
  </si>
  <si>
    <t>MANTA 100% BABY ALPACA BOBLE FABRIC CON DOBLE FACE</t>
  </si>
  <si>
    <t>MAT4265-KW2</t>
  </si>
  <si>
    <t>MANTA CLEAN EDGE 100% BABY ALPACA 56" x 76" GRIS OSCURO</t>
  </si>
  <si>
    <t>NON 9206-L/RJO</t>
  </si>
  <si>
    <t>REVISTERO DE TELAR ENCAJONADO 100% LANA ROJO/MARRON</t>
  </si>
  <si>
    <t>MAT7429-SFN50/SFN10</t>
  </si>
  <si>
    <t>MANTA CUADROS 100%BA NEGRO 1.27CMX1.78CM+10CMFLECOS</t>
  </si>
  <si>
    <t>ANDESBOXNGR-CH</t>
  </si>
  <si>
    <t>CAJA YUYAYKUNA CHICA 100% LANA COCOS NEGRO</t>
  </si>
  <si>
    <t>ANDES BOXNGR-G</t>
  </si>
  <si>
    <t>CAJA YUYAYKUNA GRANDE 100% LANA COCOS NEGRO</t>
  </si>
  <si>
    <t>SCF 4252-1</t>
  </si>
  <si>
    <t xml:space="preserve">CHALINA TARTAN 70% LANA 30% BA NEGRO/GRIS/ROJO 12 x 70 CM + 1" FLECOS </t>
  </si>
  <si>
    <t>SCF 4252-4</t>
  </si>
  <si>
    <t>CHALINA TARTAN 70% LANA 30% BA AZUL/CRUDO 12 X 70 CM + 1" FLECOS</t>
  </si>
  <si>
    <t>SCF 4252-5</t>
  </si>
  <si>
    <t>CHALINA TARTAN 70% LANA 30% BA AZUL/CRUDO/ROJO 12 X 70 CM + 1" FLECOS</t>
  </si>
  <si>
    <t>MAT5047-AQUA</t>
  </si>
  <si>
    <t>MANTA RASO RAYAS 100%BA 50"X70" 3"FLECOS DEGRADE TURQUESA</t>
  </si>
  <si>
    <t>MAT60197/BK</t>
  </si>
  <si>
    <t>MANTA ZIGZAG 100%BABY ALPACA NEGRO/NATURAL CRUDO 60"X60"</t>
  </si>
  <si>
    <t>MAT5047-CHA</t>
  </si>
  <si>
    <t>MANTA RASO RAYAS 100%BA 50"X70" 3"FLECOS PLOMO CLARO</t>
  </si>
  <si>
    <t>MAT4288SFN50/SFN68</t>
  </si>
  <si>
    <t>MANTA DOBLE CARA 50"X70" 100% BABY ALPACA NEGRO CRUDO</t>
  </si>
  <si>
    <t>SHL 4230 VR7788/VR6874</t>
  </si>
  <si>
    <t>SHAWL ARTESANAL 100% BA VERDE PACAE 50" x 70"</t>
  </si>
  <si>
    <t>MAT 4254</t>
  </si>
  <si>
    <t>MANTA PRIORI 100% ALGODÓN ROSADO 50" x 70"</t>
  </si>
  <si>
    <t>MAT5020/I351/SFN21</t>
  </si>
  <si>
    <t>MANTA DOBLE CARA/DOBLE TELA 100% BA 50" X 70"+ 4" FLECOS</t>
  </si>
  <si>
    <t>MAT001-STR1/SFN50</t>
  </si>
  <si>
    <t>MANTA STRIPED MARC 100%BA 50"X70"+4"FLECOS SFN50/SFN10 SPLITTED</t>
  </si>
  <si>
    <t>MAT 4285-C838</t>
  </si>
  <si>
    <t>MANTA JAQUARD 100%BA SERPENTINE 56"X 76" CLEAN EDGE</t>
  </si>
  <si>
    <t>BED003-MM/AB/K</t>
  </si>
  <si>
    <t>CUBRECAMA CROCHETEADO COTTONE 100%ALG TANGU ASHLEYBLUE 110"X100"</t>
  </si>
  <si>
    <t>MAT001STR2/COMBOA</t>
  </si>
  <si>
    <t>MANTA STRIPED MARC 100%BA 60"X80"+4"FLECOS SFN10</t>
  </si>
  <si>
    <t>MAT001STR2/COMBOC</t>
  </si>
  <si>
    <t>MANTA STRIPED MARC 100%BA 60"X80"+4"FLECOS SFN10/ SFN2250</t>
  </si>
  <si>
    <t>MAT025 ST1</t>
  </si>
  <si>
    <t>MANTA CLEAN EDGE 100%BA 50" X 70" C/STICH GRIS</t>
  </si>
  <si>
    <t>MAT025 ST2</t>
  </si>
  <si>
    <t>MANTA CLEAN EDGE 100%BA 50" X 70" C/STICH FUCSIA</t>
  </si>
  <si>
    <t>MAT025 ST3</t>
  </si>
  <si>
    <t>MANTA CLEAN EDGE 100%BA 50" X 70" C/STICH ROJO</t>
  </si>
  <si>
    <t>MAT025 ST4</t>
  </si>
  <si>
    <t>MANTA CLEAN EDGE 100%BA 50" X 70" C/STICH AZUL</t>
  </si>
  <si>
    <t>MAT025 ST5</t>
  </si>
  <si>
    <t>MANTA CLEAN EDGE 100%BA 50" X 70" C/STICH NARANJA</t>
  </si>
  <si>
    <t>MAT 0188STEEL</t>
  </si>
  <si>
    <t>MANTA ESPIGA 100% BA ACERO 50" x 70"</t>
  </si>
  <si>
    <t>MAT001-8</t>
  </si>
  <si>
    <t>MANTA 100%BA CRUDO 50"X70"</t>
  </si>
  <si>
    <t>MAT60213/O</t>
  </si>
  <si>
    <t>MANTA CUBOS 100% BA ORANGE T/U</t>
  </si>
  <si>
    <t xml:space="preserve">MAT 001-T1               </t>
  </si>
  <si>
    <t xml:space="preserve">MANTA TARTAN  AZUL  1.27 CM X 1.78 CM + 10 CM FLECOS 100% BABY ALPACA  MAT 001-T1               </t>
  </si>
  <si>
    <t>PCH5077 CY401   </t>
  </si>
  <si>
    <t>PONCHO CY1 100% BA 401/ CLEAN EDGE GRIS CLARO</t>
  </si>
  <si>
    <t xml:space="preserve">MAT 001-T6        </t>
  </si>
  <si>
    <t xml:space="preserve">MANTA TARTAN  100% BABY ALPACA CRUDO, ROJO, VERDE               </t>
  </si>
  <si>
    <t>MAT5047-AQUA SAT</t>
  </si>
  <si>
    <t>MANTA RAYAS 100%BA 50"X70" 3"FLECOS DEGRADE TURQUESA</t>
  </si>
  <si>
    <t>MAT5047-AZU SAT</t>
  </si>
  <si>
    <t>MANTA RAYAS 100%BA 50"X70" 3"FLECOS DEGRADE AZUL</t>
  </si>
  <si>
    <t>MAT5047-BRO SAT</t>
  </si>
  <si>
    <t>MAT5047-BRO/SAT</t>
  </si>
  <si>
    <t>MANTA RAYAS 100%BA 50"X70" 3"FLECOS DEGRADE MARRONES</t>
  </si>
  <si>
    <t>MAT001 SFN41</t>
  </si>
  <si>
    <t>MANTA CLASICO GRIS CLARO 100% BABY ALPACA 50" X 70" SFN41 SPLITTED</t>
  </si>
  <si>
    <t>MAT001 S/SFN50</t>
  </si>
  <si>
    <t>MAT001-S/SFN50</t>
  </si>
  <si>
    <t>MANTA CLASICO NEGRO 100% BABY ALPACA 50" X 70" SFN41 SPLITTED</t>
  </si>
  <si>
    <t>MAT0188 I351/I350</t>
  </si>
  <si>
    <t>MANTA ESPIGA 100% BABY ALPACA 50"X70"+4" FLECOS MARRON</t>
  </si>
  <si>
    <t xml:space="preserve">MAT 4151 TEA </t>
  </si>
  <si>
    <t>MANTA SARGA 100% BABY ALPACA 50 X 70 PULGADAS VERDE</t>
  </si>
  <si>
    <t>MAT5020 SFN21SFN10</t>
  </si>
  <si>
    <t>MAT5020-SFN21/SFN10</t>
  </si>
  <si>
    <t>MANTA DOBLE CARA/DOBLE TELA 100% BABY ALPACA 50"X70"+4" FLECOS BEIGE</t>
  </si>
  <si>
    <t>MAT001-SFN10/ST2-SFN40</t>
  </si>
  <si>
    <t>MANTA SOLIDO COLOR ENTERO 100% BABY ALPACA 50" X 70" SFN10/  STITCH EDGE(2)  TEJIDO INDUSTRIAL PLANO</t>
  </si>
  <si>
    <t>SCF001-6315</t>
  </si>
  <si>
    <t xml:space="preserve">CHALINA SOLIDO COLOR ENTERO 100% BABY ALPACA 180 X 30 + 10 CM FLECOS 6315/  FLECOS  TEJIDO INDUSTRIAL PLANO                                           </t>
  </si>
  <si>
    <t>SCF4185-2</t>
  </si>
  <si>
    <t xml:space="preserve">CHALINA FAIRMONT SP2828 70% LANA, 30% BABY ALPACA 12" X 70" + 1" FLECOS /  FLECOS  TEJIDO INDUSTRIAL PLANO                                            </t>
  </si>
  <si>
    <t>SCF001-SFN68</t>
  </si>
  <si>
    <t xml:space="preserve">CHALINA SOLIDO COLOR ENTERO 100% BABY ALPACA 180 X 30 + 10 CM FLECOS SFN68/  FLECOS  TEJIDO INDUSTRIAL PLANO                                          </t>
  </si>
  <si>
    <t>SCF001-K827</t>
  </si>
  <si>
    <t xml:space="preserve">CHALINA SOLIDO COLOR ENTERO 100% BABY ALPACA 180 X 30 + 10 CM FLECOS K827/  FLECOS  TEJIDO INDUSTRIAL PLANO                                           </t>
  </si>
  <si>
    <t>SCF4208-CY1-SFN50</t>
  </si>
  <si>
    <t xml:space="preserve">CHALINA INFINITY CY1 100% BABY ALPACA 165 X 32 CM SFN50/  UNION SIMPLE  TEJIDO INDUSTRIAL PLANO                                                       </t>
  </si>
  <si>
    <t>SCF001-5084</t>
  </si>
  <si>
    <t xml:space="preserve">CHALINA SOLIDO COLOR ENTERO 100% BABY ALPACA 180 X 30 + 10 CM FLECOS 5084/  FLECOS  TEJIDO INDUSTRIAL PLANO                                           </t>
  </si>
  <si>
    <t>SCF4252-2</t>
  </si>
  <si>
    <t xml:space="preserve">CHALINA TARTAN 70% LANA, 30% BABY ALPACA 12" X 70" + 1" FLECOS SFN50/VERDE  FLECOS  TEJIDO ARTESANAL TELAR                                            </t>
  </si>
  <si>
    <t>MAT4261-SFN10/1244</t>
  </si>
  <si>
    <t xml:space="preserve">MANTA ELEFANTE 100% BABY ALPACA 50" X 70" SFN10/1244  CROCHETEADO INDUSTRIAL  TEJIDO INDUSTRIAL PLANO JACQUARD                                        </t>
  </si>
  <si>
    <t>MAT5045-1</t>
  </si>
  <si>
    <t xml:space="preserve">MANTA NIXON RAYAS 100% BABY ALPACA 60" X 60" + 4" / 6416,4932,SFN10 FLECOS  TEJIDO INDUSTRIAL PLANO                                                   </t>
  </si>
  <si>
    <t>WD0144-BLU</t>
  </si>
  <si>
    <t xml:space="preserve">MANTA LABERINTO 100% BABY ALPACA 60" X 60" + 4" 5775/SFN10  SPLITTED  TEJIDO INDUSTRIAL PLANO                                                         </t>
  </si>
  <si>
    <t>MAT025-ST1/SFN85/SFN68</t>
  </si>
  <si>
    <t>MANTA CLEAN EDGE 100% BABY ALPACA 50" X 70" SFN85/SFN68  STITCH EDGE(4)  TEJIDO INDUSTRIAL PLANO</t>
  </si>
  <si>
    <t>MAT5028-1/ST4</t>
  </si>
  <si>
    <t xml:space="preserve">MANTA DOBLE CARA/DOBLE TELA "CAHUAN" 100% BABY ALPACA 50" X 70" SFN68/SFN38  CON PUNTADA 4 LADOS  TEJIDO INDUSTRIAL PLANO </t>
  </si>
  <si>
    <t xml:space="preserve">MAT5022-COMBO A </t>
  </si>
  <si>
    <t xml:space="preserve">MANTA ESPIGA A RAYAS 100% BABY ALPACA 2/16 60" X 80" + 3" FLECOS /  FLECOS  TEJIDO INDUSTRIAL PLANO                                                   </t>
  </si>
  <si>
    <t>MAT5022-COMBO B</t>
  </si>
  <si>
    <t xml:space="preserve">MANTA ESPIGA A RAYAS 100% BABY ALPACA 2/16 60" X 80" + 3" FLECOS SFN10/C869  FLECOS  TEJIDO INDUSTRIAL PLANO                                          </t>
  </si>
  <si>
    <t>MAT5022- COMBO C</t>
  </si>
  <si>
    <t xml:space="preserve">MANTA ESPIGA A RAYAS 100% BABY ALPACA 2/16 60" X 80" + 3" FLECOS SFN10/2250  FLECOS  TEJIDO INDUSTRIAL PLANO                                          </t>
  </si>
  <si>
    <t>MAT5022- COMBO D</t>
  </si>
  <si>
    <t xml:space="preserve">MANTA ESPIGA A RAYAS 100% BABY ALPACA 2/16 60" X 80" + 3" FLECOS SFN10/5153  FLECOS  TEJIDO INDUSTRIAL PLANO                                          </t>
  </si>
  <si>
    <t>MAT60197-GN</t>
  </si>
  <si>
    <t xml:space="preserve">MANTA ZIG ZAG 100% BABY ALPACA 60" X 60" + 4" 1992/SFN10  SPLITTED                                                                                    </t>
  </si>
  <si>
    <t>MAT5025-2</t>
  </si>
  <si>
    <t xml:space="preserve">MANTA RAYAS ESPIGA 100% BABY ALPACA 2/16 50" X 70" + 3" FLECOS /  FLECOS  TEJIDO INDUSTRIAL PLANO                                                     </t>
  </si>
  <si>
    <t>MAT60253-7062/SFN10</t>
  </si>
  <si>
    <t>MANTA GRIEGO 100% BABY ALPACA 60" X 60" + 4" 7062/SFN10  FLECOS  TEJIDO INDUSTRIAL PLANO</t>
  </si>
  <si>
    <t>BET003-A/0157</t>
  </si>
  <si>
    <t xml:space="preserve">CUBRECAMA COTTONE 100% ALGODON 70" X 90" 0157/  CON PUNTADA  TEJIDO ARTESANAL TELAR                                                                   </t>
  </si>
  <si>
    <t>SCF5076-CY1-2</t>
  </si>
  <si>
    <t xml:space="preserve">CHALINA CY1 70% BABY ALPACA, 30% SEDA 36'' X 80" + 1" FLECOS 6783/  SPLIT FRINGES  TEJIDO INDUSTRIAL PLANO                                            </t>
  </si>
  <si>
    <t>SCF5076-CY1-1</t>
  </si>
  <si>
    <t xml:space="preserve">CHALINA CY1 70% BABY ALPACA, 30% SEDA 36'' X 80" + 1" FLECOS B426/  SPLIT FRINGES  TEJIDO INDUSTRIAL PLANO                                            </t>
  </si>
  <si>
    <t>BET003-A/J723</t>
  </si>
  <si>
    <t xml:space="preserve">CUBRECAMA COTTONE 100% ALGODON 70" X 90" J723/  CON PUNTADA  TEJIDO ARTESANAL TELAR                                                                   </t>
  </si>
  <si>
    <t>MAT4151-C750/C740</t>
  </si>
  <si>
    <t xml:space="preserve">MANTA SARGA 100% BABY ALPACA 50" X 70" + 4" FLECOS C750/C740    TEJIDO INDUSTRIAL PLANO                                                               </t>
  </si>
  <si>
    <t>BET003-A/0158</t>
  </si>
  <si>
    <t>REFERENCIAL</t>
  </si>
  <si>
    <t>$</t>
  </si>
  <si>
    <t>S/.</t>
  </si>
  <si>
    <t>*</t>
  </si>
  <si>
    <t>NO REGISTRA BUSQUEDA</t>
  </si>
  <si>
    <t>SIN CODIGO</t>
  </si>
  <si>
    <t>REGISTRADO</t>
  </si>
  <si>
    <t>NO REGISTRADO</t>
  </si>
  <si>
    <t>Observaciones</t>
  </si>
  <si>
    <t>Accion del Ingreso del Registro</t>
  </si>
  <si>
    <t>Describe Observacion</t>
  </si>
  <si>
    <t>Tot.  X Obs.</t>
  </si>
  <si>
    <t>Total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</si>
</sst>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0" fontId="7" fillId="0" borderId="0"/>
    <xf numFmtId="0" fontId="7" fillId="0" borderId="0"/>
  </cellStyleXfs>
  <cellXfs count="72">
    <xf numFmtId="0" fontId="0" fillId="0" borderId="0" xfId="0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5" fillId="0" borderId="1" xfId="0" applyFont="1" applyBorder="1"/>
    <xf numFmtId="0" fontId="6" fillId="0" borderId="1" xfId="0" applyFont="1" applyBorder="1"/>
    <xf numFmtId="0" fontId="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0" borderId="1" xfId="0" applyNumberFormat="1" applyBorder="1"/>
    <xf numFmtId="0" fontId="2" fillId="5" borderId="1" xfId="0" applyFont="1" applyFill="1" applyBorder="1"/>
    <xf numFmtId="0" fontId="6" fillId="0" borderId="2" xfId="0" applyFont="1" applyBorder="1"/>
    <xf numFmtId="0" fontId="5" fillId="0" borderId="2" xfId="0" applyFont="1" applyBorder="1"/>
    <xf numFmtId="0" fontId="6" fillId="0" borderId="1" xfId="0" applyFont="1" applyFill="1" applyBorder="1"/>
    <xf numFmtId="0" fontId="5" fillId="2" borderId="1" xfId="0" applyFont="1" applyFill="1" applyBorder="1"/>
    <xf numFmtId="0" fontId="6" fillId="0" borderId="1" xfId="0" applyFont="1" applyFill="1" applyBorder="1" applyAlignment="1">
      <alignment horizontal="left"/>
    </xf>
    <xf numFmtId="0" fontId="0" fillId="6" borderId="1" xfId="0" applyFill="1" applyBorder="1" applyAlignment="1">
      <alignment horizontal="center" vertical="center"/>
    </xf>
    <xf numFmtId="0" fontId="6" fillId="7" borderId="1" xfId="1" applyFont="1" applyFill="1" applyBorder="1" applyAlignment="1">
      <alignment horizontal="left" vertical="top"/>
    </xf>
    <xf numFmtId="0" fontId="6" fillId="8" borderId="1" xfId="0" applyFont="1" applyFill="1" applyBorder="1"/>
    <xf numFmtId="0" fontId="8" fillId="6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/>
    </xf>
    <xf numFmtId="0" fontId="6" fillId="0" borderId="1" xfId="2" applyFont="1" applyBorder="1"/>
    <xf numFmtId="0" fontId="9" fillId="0" borderId="1" xfId="2" applyFont="1" applyBorder="1"/>
    <xf numFmtId="0" fontId="10" fillId="0" borderId="1" xfId="0" applyFont="1" applyFill="1" applyBorder="1"/>
    <xf numFmtId="0" fontId="6" fillId="0" borderId="1" xfId="3" applyFont="1" applyFill="1" applyBorder="1"/>
    <xf numFmtId="0" fontId="6" fillId="0" borderId="0" xfId="3" applyFont="1" applyFill="1" applyBorder="1"/>
    <xf numFmtId="0" fontId="6" fillId="2" borderId="5" xfId="3" applyFont="1" applyFill="1" applyBorder="1"/>
    <xf numFmtId="0" fontId="11" fillId="4" borderId="5" xfId="0" applyFont="1" applyFill="1" applyBorder="1"/>
    <xf numFmtId="0" fontId="11" fillId="4" borderId="1" xfId="0" applyFont="1" applyFill="1" applyBorder="1"/>
    <xf numFmtId="164" fontId="12" fillId="2" borderId="0" xfId="0" applyNumberFormat="1" applyFont="1" applyFill="1" applyAlignment="1">
      <alignment horizontal="right"/>
    </xf>
    <xf numFmtId="164" fontId="13" fillId="4" borderId="0" xfId="0" applyNumberFormat="1" applyFont="1" applyFill="1"/>
    <xf numFmtId="0" fontId="14" fillId="0" borderId="0" xfId="0" applyFont="1" applyAlignment="1">
      <alignment horizontal="right"/>
    </xf>
    <xf numFmtId="164" fontId="15" fillId="4" borderId="0" xfId="0" applyNumberFormat="1" applyFont="1" applyFill="1"/>
    <xf numFmtId="0" fontId="5" fillId="4" borderId="1" xfId="0" applyFont="1" applyFill="1" applyBorder="1"/>
    <xf numFmtId="0" fontId="6" fillId="4" borderId="1" xfId="0" applyFont="1" applyFill="1" applyBorder="1"/>
    <xf numFmtId="0" fontId="6" fillId="9" borderId="1" xfId="0" applyFont="1" applyFill="1" applyBorder="1"/>
    <xf numFmtId="0" fontId="6" fillId="9" borderId="1" xfId="0" applyFont="1" applyFill="1" applyBorder="1" applyAlignment="1">
      <alignment horizontal="left"/>
    </xf>
    <xf numFmtId="0" fontId="5" fillId="10" borderId="1" xfId="0" applyFont="1" applyFill="1" applyBorder="1"/>
    <xf numFmtId="0" fontId="6" fillId="10" borderId="1" xfId="2" applyFont="1" applyFill="1" applyBorder="1"/>
    <xf numFmtId="0" fontId="9" fillId="10" borderId="1" xfId="2" applyFont="1" applyFill="1" applyBorder="1"/>
    <xf numFmtId="0" fontId="6" fillId="10" borderId="1" xfId="0" applyFont="1" applyFill="1" applyBorder="1" applyAlignment="1">
      <alignment horizontal="left"/>
    </xf>
    <xf numFmtId="0" fontId="6" fillId="10" borderId="1" xfId="1" applyFont="1" applyFill="1" applyBorder="1" applyAlignment="1">
      <alignment horizontal="left" vertical="top"/>
    </xf>
    <xf numFmtId="0" fontId="6" fillId="6" borderId="1" xfId="3" applyFont="1" applyFill="1" applyBorder="1"/>
    <xf numFmtId="0" fontId="4" fillId="3" borderId="1" xfId="0" applyFont="1" applyFill="1" applyBorder="1" applyAlignment="1"/>
    <xf numFmtId="0" fontId="17" fillId="0" borderId="0" xfId="0" applyFont="1"/>
    <xf numFmtId="0" fontId="18" fillId="0" borderId="0" xfId="0" applyFont="1"/>
    <xf numFmtId="0" fontId="2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Font="1" applyFill="1"/>
    <xf numFmtId="0" fontId="3" fillId="0" borderId="0" xfId="0" applyFont="1" applyFill="1" applyBorder="1" applyAlignment="1">
      <alignment horizontal="center" vertical="center"/>
    </xf>
    <xf numFmtId="0" fontId="0" fillId="0" borderId="8" xfId="0" applyBorder="1"/>
    <xf numFmtId="0" fontId="0" fillId="0" borderId="10" xfId="0" applyBorder="1"/>
    <xf numFmtId="0" fontId="19" fillId="0" borderId="0" xfId="0" applyFont="1"/>
    <xf numFmtId="10" fontId="0" fillId="0" borderId="0" xfId="0" applyNumberFormat="1"/>
    <xf numFmtId="10" fontId="0" fillId="0" borderId="11" xfId="0" applyNumberFormat="1" applyBorder="1"/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0" fontId="16" fillId="0" borderId="0" xfId="0" applyNumberFormat="1" applyFont="1"/>
    <xf numFmtId="0" fontId="17" fillId="0" borderId="0" xfId="0" applyFont="1" applyAlignment="1">
      <alignment horizontal="center"/>
    </xf>
    <xf numFmtId="0" fontId="17" fillId="4" borderId="2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/>
    </xf>
    <xf numFmtId="0" fontId="4" fillId="3" borderId="2" xfId="0" applyFont="1" applyFill="1" applyBorder="1"/>
    <xf numFmtId="0" fontId="4" fillId="3" borderId="5" xfId="0" applyFont="1" applyFill="1" applyBorder="1"/>
    <xf numFmtId="0" fontId="4" fillId="3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</cellXfs>
  <cellStyles count="4">
    <cellStyle name="Normal" xfId="0" builtinId="0"/>
    <cellStyle name="Normal 11" xfId="1"/>
    <cellStyle name="Normal 12" xfId="2"/>
    <cellStyle name="Normal 8" xfId="3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tabSelected="1" workbookViewId="0">
      <selection activeCell="F11" sqref="F11"/>
    </sheetView>
  </sheetViews>
  <sheetFormatPr baseColWidth="10" defaultRowHeight="15" x14ac:dyDescent="0.25"/>
  <cols>
    <col min="2" max="2" width="34.42578125" customWidth="1"/>
    <col min="3" max="3" width="11.42578125" style="54"/>
  </cols>
  <sheetData>
    <row r="2" spans="2:4" ht="15.75" x14ac:dyDescent="0.25">
      <c r="B2" s="45" t="s">
        <v>0</v>
      </c>
    </row>
    <row r="3" spans="2:4" ht="15.75" x14ac:dyDescent="0.25">
      <c r="B3" s="45" t="s">
        <v>1</v>
      </c>
    </row>
    <row r="6" spans="2:4" x14ac:dyDescent="0.25">
      <c r="B6" s="49" t="s">
        <v>235</v>
      </c>
      <c r="C6" s="55" t="s">
        <v>236</v>
      </c>
    </row>
    <row r="8" spans="2:4" x14ac:dyDescent="0.25">
      <c r="B8" s="44" t="s">
        <v>231</v>
      </c>
      <c r="C8" s="54">
        <f>COUNTIF(Detalle!U$6:U$109,Resumen!B8)</f>
        <v>31</v>
      </c>
      <c r="D8" s="52">
        <f>+C8/C11</f>
        <v>0.29807692307692307</v>
      </c>
    </row>
    <row r="9" spans="2:4" x14ac:dyDescent="0.25">
      <c r="B9" s="51" t="s">
        <v>232</v>
      </c>
      <c r="C9" s="57">
        <f>COUNTIF(Detalle!U$6:U$109,Resumen!B9)</f>
        <v>73</v>
      </c>
      <c r="D9" s="58">
        <f>+C9/C11</f>
        <v>0.70192307692307687</v>
      </c>
    </row>
    <row r="10" spans="2:4" ht="15.75" thickBot="1" x14ac:dyDescent="0.3">
      <c r="D10" s="52"/>
    </row>
    <row r="11" spans="2:4" ht="15.75" thickBot="1" x14ac:dyDescent="0.3">
      <c r="B11" s="50" t="s">
        <v>237</v>
      </c>
      <c r="C11" s="56">
        <f>SUM(C8:C10)</f>
        <v>104</v>
      </c>
      <c r="D11" s="53">
        <f>SUM(D8:D10)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110"/>
  <sheetViews>
    <sheetView topLeftCell="K1" zoomScale="90" zoomScaleNormal="90" workbookViewId="0">
      <selection activeCell="V10" sqref="V10"/>
    </sheetView>
  </sheetViews>
  <sheetFormatPr baseColWidth="10" defaultRowHeight="15" x14ac:dyDescent="0.25"/>
  <cols>
    <col min="1" max="2" width="3.7109375" customWidth="1"/>
    <col min="3" max="3" width="24.5703125" customWidth="1"/>
    <col min="4" max="4" width="17.42578125" customWidth="1"/>
    <col min="5" max="5" width="13.85546875" customWidth="1"/>
    <col min="6" max="6" width="13.7109375" customWidth="1"/>
    <col min="7" max="7" width="2.7109375" customWidth="1"/>
    <col min="8" max="8" width="14.42578125" customWidth="1"/>
    <col min="9" max="9" width="16.42578125" customWidth="1"/>
    <col min="10" max="10" width="18.85546875" customWidth="1"/>
    <col min="11" max="11" width="2.7109375" customWidth="1"/>
    <col min="12" max="12" width="3.140625" customWidth="1"/>
    <col min="13" max="13" width="26.28515625" customWidth="1"/>
    <col min="14" max="14" width="15.42578125" customWidth="1"/>
    <col min="15" max="15" width="3.42578125" customWidth="1"/>
    <col min="16" max="16" width="18.28515625" customWidth="1"/>
    <col min="17" max="17" width="2.85546875" customWidth="1"/>
    <col min="18" max="18" width="14.140625" customWidth="1"/>
    <col min="19" max="19" width="15.42578125" customWidth="1"/>
    <col min="20" max="20" width="29.5703125" style="43" customWidth="1"/>
    <col min="21" max="21" width="34.5703125" style="43" customWidth="1"/>
  </cols>
  <sheetData>
    <row r="1" spans="3:21" ht="15.75" x14ac:dyDescent="0.25">
      <c r="C1" s="45" t="s">
        <v>0</v>
      </c>
      <c r="D1" s="45"/>
      <c r="E1" s="46"/>
      <c r="F1" s="46"/>
      <c r="G1" s="46"/>
      <c r="H1" s="46"/>
    </row>
    <row r="2" spans="3:21" ht="15.75" x14ac:dyDescent="0.25">
      <c r="C2" s="45" t="s">
        <v>1</v>
      </c>
      <c r="D2" s="45"/>
      <c r="E2" s="47"/>
      <c r="F2" s="46"/>
      <c r="G2" s="46"/>
      <c r="H2" s="46"/>
      <c r="S2" s="43" t="s">
        <v>237</v>
      </c>
      <c r="T2" s="59">
        <f>SUBTOTAL(3,T6:T109)</f>
        <v>104</v>
      </c>
    </row>
    <row r="3" spans="3:21" ht="21" x14ac:dyDescent="0.25">
      <c r="C3" s="48"/>
      <c r="D3" s="48"/>
      <c r="E3" s="48"/>
      <c r="F3" s="48"/>
      <c r="G3" s="46"/>
      <c r="H3" s="46"/>
    </row>
    <row r="4" spans="3:21" x14ac:dyDescent="0.25">
      <c r="C4" s="42" t="s">
        <v>2</v>
      </c>
      <c r="D4" s="66" t="s">
        <v>3</v>
      </c>
      <c r="E4" s="68" t="s">
        <v>4</v>
      </c>
      <c r="F4" s="66" t="s">
        <v>5</v>
      </c>
      <c r="H4" s="69" t="s">
        <v>6</v>
      </c>
      <c r="I4" s="69"/>
      <c r="J4" s="69"/>
      <c r="M4" s="70" t="s">
        <v>7</v>
      </c>
      <c r="N4" s="62" t="s">
        <v>8</v>
      </c>
      <c r="P4" s="1" t="s">
        <v>9</v>
      </c>
      <c r="R4" s="64" t="s">
        <v>10</v>
      </c>
      <c r="S4" s="65" t="s">
        <v>8</v>
      </c>
      <c r="T4" s="60" t="s">
        <v>233</v>
      </c>
      <c r="U4" s="60" t="s">
        <v>234</v>
      </c>
    </row>
    <row r="5" spans="3:21" x14ac:dyDescent="0.25">
      <c r="C5" s="42"/>
      <c r="D5" s="67"/>
      <c r="E5" s="68"/>
      <c r="F5" s="67"/>
      <c r="H5" s="2" t="s">
        <v>11</v>
      </c>
      <c r="I5" s="1" t="s">
        <v>12</v>
      </c>
      <c r="J5" s="1" t="s">
        <v>13</v>
      </c>
      <c r="M5" s="71"/>
      <c r="N5" s="63"/>
      <c r="P5" s="1" t="s">
        <v>14</v>
      </c>
      <c r="R5" s="64"/>
      <c r="S5" s="65"/>
      <c r="T5" s="61"/>
      <c r="U5" s="61"/>
    </row>
    <row r="6" spans="3:21" ht="15.75" x14ac:dyDescent="0.25">
      <c r="C6" s="3" t="s">
        <v>15</v>
      </c>
      <c r="D6" s="3"/>
      <c r="E6" s="4" t="s">
        <v>16</v>
      </c>
      <c r="F6" s="5">
        <v>4</v>
      </c>
      <c r="H6" s="6"/>
      <c r="I6" s="6"/>
      <c r="J6" s="7">
        <f>F6+H6-I6</f>
        <v>4</v>
      </c>
      <c r="M6" s="8">
        <v>16.32</v>
      </c>
      <c r="N6" s="8">
        <f t="shared" ref="N6:N69" si="0">J6*M6</f>
        <v>65.28</v>
      </c>
      <c r="P6" s="9">
        <v>2.786</v>
      </c>
      <c r="R6" s="8">
        <f>M6*P6</f>
        <v>45.46752</v>
      </c>
      <c r="S6" s="8">
        <f>N6*P6</f>
        <v>181.87008</v>
      </c>
      <c r="T6" s="43" t="s">
        <v>229</v>
      </c>
      <c r="U6" s="51" t="s">
        <v>232</v>
      </c>
    </row>
    <row r="7" spans="3:21" ht="15.75" x14ac:dyDescent="0.25">
      <c r="C7" s="3" t="s">
        <v>17</v>
      </c>
      <c r="D7" s="3"/>
      <c r="E7" s="4" t="s">
        <v>18</v>
      </c>
      <c r="F7" s="5">
        <v>3</v>
      </c>
      <c r="H7" s="6"/>
      <c r="I7" s="6"/>
      <c r="J7" s="7">
        <f t="shared" ref="J7:J70" si="1">F7+H7-I7</f>
        <v>3</v>
      </c>
      <c r="M7" s="8">
        <v>17.3</v>
      </c>
      <c r="N7" s="8">
        <f t="shared" si="0"/>
        <v>51.900000000000006</v>
      </c>
      <c r="P7" s="9">
        <v>2.786</v>
      </c>
      <c r="R7" s="8">
        <f t="shared" ref="R7:R70" si="2">M7*P7</f>
        <v>48.197800000000001</v>
      </c>
      <c r="S7" s="8">
        <f t="shared" ref="S7:S70" si="3">N7*P7</f>
        <v>144.59340000000003</v>
      </c>
      <c r="T7" s="43" t="s">
        <v>229</v>
      </c>
      <c r="U7" s="51" t="s">
        <v>232</v>
      </c>
    </row>
    <row r="8" spans="3:21" ht="15.75" x14ac:dyDescent="0.25">
      <c r="C8" s="3" t="s">
        <v>19</v>
      </c>
      <c r="D8" s="3"/>
      <c r="E8" s="4" t="s">
        <v>20</v>
      </c>
      <c r="F8" s="5">
        <v>7</v>
      </c>
      <c r="H8" s="6"/>
      <c r="I8" s="6"/>
      <c r="J8" s="7">
        <f t="shared" si="1"/>
        <v>7</v>
      </c>
      <c r="M8" s="8">
        <v>16.32</v>
      </c>
      <c r="N8" s="8">
        <f t="shared" si="0"/>
        <v>114.24000000000001</v>
      </c>
      <c r="P8" s="9">
        <v>2.786</v>
      </c>
      <c r="R8" s="8">
        <f t="shared" si="2"/>
        <v>45.46752</v>
      </c>
      <c r="S8" s="8">
        <f t="shared" si="3"/>
        <v>318.27264000000002</v>
      </c>
      <c r="T8" s="43" t="s">
        <v>229</v>
      </c>
      <c r="U8" s="51" t="s">
        <v>232</v>
      </c>
    </row>
    <row r="9" spans="3:21" ht="15.75" x14ac:dyDescent="0.25">
      <c r="C9" s="4" t="s">
        <v>21</v>
      </c>
      <c r="D9" s="4"/>
      <c r="E9" s="4" t="s">
        <v>22</v>
      </c>
      <c r="F9" s="5">
        <v>1</v>
      </c>
      <c r="H9" s="6"/>
      <c r="I9" s="6"/>
      <c r="J9" s="7">
        <f t="shared" si="1"/>
        <v>1</v>
      </c>
      <c r="M9" s="8">
        <v>12</v>
      </c>
      <c r="N9" s="8">
        <f t="shared" si="0"/>
        <v>12</v>
      </c>
      <c r="P9" s="9">
        <v>2.786</v>
      </c>
      <c r="R9" s="8">
        <f t="shared" si="2"/>
        <v>33.432000000000002</v>
      </c>
      <c r="S9" s="8">
        <f t="shared" si="3"/>
        <v>33.432000000000002</v>
      </c>
      <c r="T9" s="43" t="s">
        <v>229</v>
      </c>
      <c r="U9" s="51" t="s">
        <v>232</v>
      </c>
    </row>
    <row r="10" spans="3:21" ht="15.75" x14ac:dyDescent="0.25">
      <c r="C10" s="4" t="s">
        <v>23</v>
      </c>
      <c r="D10" s="4"/>
      <c r="E10" s="4" t="s">
        <v>24</v>
      </c>
      <c r="F10" s="5">
        <v>3</v>
      </c>
      <c r="H10" s="6"/>
      <c r="I10" s="6"/>
      <c r="J10" s="7">
        <f t="shared" si="1"/>
        <v>3</v>
      </c>
      <c r="M10" s="8">
        <v>12</v>
      </c>
      <c r="N10" s="8">
        <f t="shared" si="0"/>
        <v>36</v>
      </c>
      <c r="P10" s="9">
        <v>2.786</v>
      </c>
      <c r="R10" s="8">
        <f t="shared" si="2"/>
        <v>33.432000000000002</v>
      </c>
      <c r="S10" s="8">
        <f t="shared" si="3"/>
        <v>100.29600000000001</v>
      </c>
      <c r="T10" s="43" t="s">
        <v>229</v>
      </c>
      <c r="U10" s="51" t="s">
        <v>232</v>
      </c>
    </row>
    <row r="11" spans="3:21" ht="15.75" x14ac:dyDescent="0.25">
      <c r="C11" s="4" t="s">
        <v>25</v>
      </c>
      <c r="D11" s="4"/>
      <c r="E11" s="4" t="s">
        <v>26</v>
      </c>
      <c r="F11" s="5">
        <v>2</v>
      </c>
      <c r="H11" s="6"/>
      <c r="I11" s="6"/>
      <c r="J11" s="7">
        <f t="shared" si="1"/>
        <v>2</v>
      </c>
      <c r="M11" s="8">
        <v>17</v>
      </c>
      <c r="N11" s="8">
        <f t="shared" si="0"/>
        <v>34</v>
      </c>
      <c r="P11" s="9">
        <v>2.786</v>
      </c>
      <c r="R11" s="8">
        <f t="shared" si="2"/>
        <v>47.362000000000002</v>
      </c>
      <c r="S11" s="8">
        <f t="shared" si="3"/>
        <v>94.724000000000004</v>
      </c>
      <c r="T11" s="43" t="s">
        <v>228</v>
      </c>
      <c r="U11" s="44" t="s">
        <v>231</v>
      </c>
    </row>
    <row r="12" spans="3:21" ht="15.75" x14ac:dyDescent="0.25">
      <c r="C12" s="10" t="s">
        <v>27</v>
      </c>
      <c r="D12" s="10"/>
      <c r="E12" s="10" t="s">
        <v>28</v>
      </c>
      <c r="F12" s="5">
        <v>2</v>
      </c>
      <c r="H12" s="6"/>
      <c r="I12" s="6"/>
      <c r="J12" s="7">
        <f t="shared" si="1"/>
        <v>2</v>
      </c>
      <c r="M12" s="8">
        <v>17</v>
      </c>
      <c r="N12" s="8">
        <f t="shared" si="0"/>
        <v>34</v>
      </c>
      <c r="P12" s="9">
        <v>2.786</v>
      </c>
      <c r="R12" s="8">
        <f t="shared" si="2"/>
        <v>47.362000000000002</v>
      </c>
      <c r="S12" s="8">
        <f t="shared" si="3"/>
        <v>94.724000000000004</v>
      </c>
      <c r="T12" s="43" t="s">
        <v>228</v>
      </c>
      <c r="U12" s="44" t="s">
        <v>231</v>
      </c>
    </row>
    <row r="13" spans="3:21" ht="15.75" x14ac:dyDescent="0.25">
      <c r="C13" s="4" t="s">
        <v>29</v>
      </c>
      <c r="D13" s="4"/>
      <c r="E13" s="4" t="s">
        <v>30</v>
      </c>
      <c r="F13" s="5">
        <v>3</v>
      </c>
      <c r="H13" s="6"/>
      <c r="I13" s="6"/>
      <c r="J13" s="7">
        <f t="shared" si="1"/>
        <v>3</v>
      </c>
      <c r="M13" s="8">
        <v>17</v>
      </c>
      <c r="N13" s="8">
        <f t="shared" si="0"/>
        <v>51</v>
      </c>
      <c r="P13" s="9">
        <v>2.786</v>
      </c>
      <c r="R13" s="8">
        <f t="shared" si="2"/>
        <v>47.362000000000002</v>
      </c>
      <c r="S13" s="8">
        <f t="shared" si="3"/>
        <v>142.08600000000001</v>
      </c>
      <c r="T13" s="43" t="s">
        <v>228</v>
      </c>
      <c r="U13" s="44" t="s">
        <v>231</v>
      </c>
    </row>
    <row r="14" spans="3:21" ht="15.75" x14ac:dyDescent="0.25">
      <c r="C14" s="4" t="s">
        <v>31</v>
      </c>
      <c r="D14" s="4"/>
      <c r="E14" s="4" t="s">
        <v>32</v>
      </c>
      <c r="F14" s="5">
        <v>2</v>
      </c>
      <c r="H14" s="6"/>
      <c r="I14" s="6"/>
      <c r="J14" s="7">
        <f t="shared" si="1"/>
        <v>2</v>
      </c>
      <c r="M14" s="8">
        <v>7.2</v>
      </c>
      <c r="N14" s="8">
        <f t="shared" si="0"/>
        <v>14.4</v>
      </c>
      <c r="P14" s="9">
        <v>2.786</v>
      </c>
      <c r="R14" s="8">
        <f t="shared" si="2"/>
        <v>20.059200000000001</v>
      </c>
      <c r="S14" s="8">
        <f t="shared" si="3"/>
        <v>40.118400000000001</v>
      </c>
      <c r="T14" s="43" t="s">
        <v>229</v>
      </c>
      <c r="U14" s="51" t="s">
        <v>232</v>
      </c>
    </row>
    <row r="15" spans="3:21" ht="15.75" x14ac:dyDescent="0.25">
      <c r="C15" s="11" t="s">
        <v>33</v>
      </c>
      <c r="D15" s="11"/>
      <c r="E15" s="10" t="s">
        <v>34</v>
      </c>
      <c r="F15" s="5">
        <v>4</v>
      </c>
      <c r="H15" s="6"/>
      <c r="I15" s="6"/>
      <c r="J15" s="7">
        <f t="shared" si="1"/>
        <v>4</v>
      </c>
      <c r="M15" s="8">
        <v>17.3</v>
      </c>
      <c r="N15" s="8">
        <f t="shared" si="0"/>
        <v>69.2</v>
      </c>
      <c r="P15" s="9">
        <v>2.786</v>
      </c>
      <c r="R15" s="8">
        <f t="shared" si="2"/>
        <v>48.197800000000001</v>
      </c>
      <c r="S15" s="8">
        <f t="shared" si="3"/>
        <v>192.7912</v>
      </c>
      <c r="T15" s="43" t="s">
        <v>229</v>
      </c>
      <c r="U15" s="51" t="s">
        <v>232</v>
      </c>
    </row>
    <row r="16" spans="3:21" ht="15.75" x14ac:dyDescent="0.25">
      <c r="C16" s="32" t="s">
        <v>35</v>
      </c>
      <c r="D16" s="3"/>
      <c r="E16" s="4" t="s">
        <v>36</v>
      </c>
      <c r="F16" s="5">
        <v>7</v>
      </c>
      <c r="H16" s="6"/>
      <c r="I16" s="6"/>
      <c r="J16" s="7">
        <f t="shared" si="1"/>
        <v>7</v>
      </c>
      <c r="M16" s="8">
        <v>16.32</v>
      </c>
      <c r="N16" s="8">
        <f t="shared" si="0"/>
        <v>114.24000000000001</v>
      </c>
      <c r="P16" s="9">
        <v>2.786</v>
      </c>
      <c r="R16" s="8">
        <f t="shared" si="2"/>
        <v>45.46752</v>
      </c>
      <c r="S16" s="8">
        <f t="shared" si="3"/>
        <v>318.27264000000002</v>
      </c>
      <c r="T16" s="43" t="s">
        <v>229</v>
      </c>
      <c r="U16" s="51" t="s">
        <v>232</v>
      </c>
    </row>
    <row r="17" spans="3:21" ht="15.75" x14ac:dyDescent="0.25">
      <c r="C17" s="32" t="s">
        <v>37</v>
      </c>
      <c r="D17" s="3"/>
      <c r="E17" s="4" t="s">
        <v>38</v>
      </c>
      <c r="F17" s="5">
        <v>1</v>
      </c>
      <c r="H17" s="6"/>
      <c r="I17" s="6"/>
      <c r="J17" s="7">
        <f t="shared" si="1"/>
        <v>1</v>
      </c>
      <c r="M17" s="8">
        <v>16.32</v>
      </c>
      <c r="N17" s="8">
        <f t="shared" si="0"/>
        <v>16.32</v>
      </c>
      <c r="P17" s="9">
        <v>2.786</v>
      </c>
      <c r="R17" s="8">
        <f t="shared" si="2"/>
        <v>45.46752</v>
      </c>
      <c r="S17" s="8">
        <f t="shared" si="3"/>
        <v>45.46752</v>
      </c>
      <c r="T17" s="43" t="s">
        <v>229</v>
      </c>
      <c r="U17" s="51" t="s">
        <v>232</v>
      </c>
    </row>
    <row r="18" spans="3:21" ht="15.75" x14ac:dyDescent="0.25">
      <c r="C18" s="32" t="s">
        <v>39</v>
      </c>
      <c r="D18" s="3"/>
      <c r="E18" s="4" t="s">
        <v>40</v>
      </c>
      <c r="F18" s="5">
        <v>1</v>
      </c>
      <c r="H18" s="6"/>
      <c r="I18" s="6"/>
      <c r="J18" s="7">
        <f t="shared" si="1"/>
        <v>1</v>
      </c>
      <c r="M18" s="8">
        <v>16.32</v>
      </c>
      <c r="N18" s="8">
        <f t="shared" si="0"/>
        <v>16.32</v>
      </c>
      <c r="P18" s="9">
        <v>2.786</v>
      </c>
      <c r="R18" s="8">
        <f t="shared" si="2"/>
        <v>45.46752</v>
      </c>
      <c r="S18" s="8">
        <f t="shared" si="3"/>
        <v>45.46752</v>
      </c>
      <c r="T18" s="43" t="s">
        <v>229</v>
      </c>
      <c r="U18" s="51" t="s">
        <v>232</v>
      </c>
    </row>
    <row r="19" spans="3:21" ht="15.75" x14ac:dyDescent="0.25">
      <c r="C19" s="32" t="s">
        <v>41</v>
      </c>
      <c r="D19" s="3"/>
      <c r="E19" s="12" t="s">
        <v>42</v>
      </c>
      <c r="F19" s="5">
        <v>1</v>
      </c>
      <c r="H19" s="6"/>
      <c r="I19" s="6"/>
      <c r="J19" s="7">
        <f t="shared" si="1"/>
        <v>1</v>
      </c>
      <c r="M19" s="8">
        <v>82</v>
      </c>
      <c r="N19" s="8">
        <f t="shared" si="0"/>
        <v>82</v>
      </c>
      <c r="P19" s="9">
        <v>2.786</v>
      </c>
      <c r="R19" s="8">
        <f t="shared" si="2"/>
        <v>228.452</v>
      </c>
      <c r="S19" s="8">
        <f t="shared" si="3"/>
        <v>228.452</v>
      </c>
      <c r="T19" s="43" t="s">
        <v>229</v>
      </c>
      <c r="U19" s="51" t="s">
        <v>232</v>
      </c>
    </row>
    <row r="20" spans="3:21" ht="15.75" x14ac:dyDescent="0.25">
      <c r="C20" s="32" t="s">
        <v>43</v>
      </c>
      <c r="D20" s="3"/>
      <c r="E20" s="12" t="s">
        <v>44</v>
      </c>
      <c r="F20" s="5">
        <v>1</v>
      </c>
      <c r="H20" s="6"/>
      <c r="I20" s="6"/>
      <c r="J20" s="7">
        <f t="shared" si="1"/>
        <v>1</v>
      </c>
      <c r="M20" s="8">
        <v>54.15</v>
      </c>
      <c r="N20" s="8">
        <f t="shared" si="0"/>
        <v>54.15</v>
      </c>
      <c r="P20" s="9">
        <v>2.786</v>
      </c>
      <c r="R20" s="8">
        <f t="shared" si="2"/>
        <v>150.86189999999999</v>
      </c>
      <c r="S20" s="8">
        <f t="shared" si="3"/>
        <v>150.86189999999999</v>
      </c>
      <c r="T20" s="43" t="s">
        <v>229</v>
      </c>
      <c r="U20" s="51" t="s">
        <v>232</v>
      </c>
    </row>
    <row r="21" spans="3:21" ht="15.75" x14ac:dyDescent="0.25">
      <c r="C21" s="32" t="s">
        <v>45</v>
      </c>
      <c r="D21" s="3"/>
      <c r="E21" s="12" t="s">
        <v>46</v>
      </c>
      <c r="F21" s="5">
        <v>1</v>
      </c>
      <c r="H21" s="6"/>
      <c r="I21" s="6"/>
      <c r="J21" s="7">
        <f t="shared" si="1"/>
        <v>1</v>
      </c>
      <c r="M21" s="8">
        <v>54.15</v>
      </c>
      <c r="N21" s="8">
        <f t="shared" si="0"/>
        <v>54.15</v>
      </c>
      <c r="P21" s="9">
        <v>2.786</v>
      </c>
      <c r="R21" s="8">
        <f t="shared" si="2"/>
        <v>150.86189999999999</v>
      </c>
      <c r="S21" s="8">
        <f t="shared" si="3"/>
        <v>150.86189999999999</v>
      </c>
      <c r="T21" s="43" t="s">
        <v>229</v>
      </c>
      <c r="U21" s="51" t="s">
        <v>232</v>
      </c>
    </row>
    <row r="22" spans="3:21" ht="15.75" x14ac:dyDescent="0.25">
      <c r="C22" s="32" t="s">
        <v>47</v>
      </c>
      <c r="D22" s="3"/>
      <c r="E22" s="12" t="s">
        <v>48</v>
      </c>
      <c r="F22" s="5">
        <v>1</v>
      </c>
      <c r="H22" s="6"/>
      <c r="I22" s="6"/>
      <c r="J22" s="7">
        <f t="shared" si="1"/>
        <v>1</v>
      </c>
      <c r="M22" s="8">
        <v>52.12</v>
      </c>
      <c r="N22" s="8">
        <f t="shared" si="0"/>
        <v>52.12</v>
      </c>
      <c r="P22" s="9">
        <v>2.786</v>
      </c>
      <c r="R22" s="8">
        <f t="shared" si="2"/>
        <v>145.20632000000001</v>
      </c>
      <c r="S22" s="8">
        <f t="shared" si="3"/>
        <v>145.20632000000001</v>
      </c>
      <c r="T22" s="43" t="s">
        <v>229</v>
      </c>
      <c r="U22" s="51" t="s">
        <v>232</v>
      </c>
    </row>
    <row r="23" spans="3:21" ht="15.75" x14ac:dyDescent="0.25">
      <c r="C23" s="32" t="s">
        <v>49</v>
      </c>
      <c r="D23" s="13"/>
      <c r="E23" s="12" t="s">
        <v>50</v>
      </c>
      <c r="F23" s="5">
        <v>1</v>
      </c>
      <c r="H23" s="6"/>
      <c r="I23" s="6"/>
      <c r="J23" s="7">
        <f t="shared" si="1"/>
        <v>1</v>
      </c>
      <c r="M23" s="8">
        <v>39.74</v>
      </c>
      <c r="N23" s="8">
        <f t="shared" si="0"/>
        <v>39.74</v>
      </c>
      <c r="P23" s="9">
        <v>2.786</v>
      </c>
      <c r="R23" s="8">
        <f t="shared" si="2"/>
        <v>110.71564000000001</v>
      </c>
      <c r="S23" s="8">
        <f t="shared" si="3"/>
        <v>110.71564000000001</v>
      </c>
      <c r="T23" s="43" t="s">
        <v>229</v>
      </c>
      <c r="U23" s="51" t="s">
        <v>232</v>
      </c>
    </row>
    <row r="24" spans="3:21" ht="15.75" x14ac:dyDescent="0.25">
      <c r="C24" s="32" t="s">
        <v>51</v>
      </c>
      <c r="D24" s="3"/>
      <c r="E24" s="12" t="s">
        <v>52</v>
      </c>
      <c r="F24" s="5">
        <v>1</v>
      </c>
      <c r="H24" s="6"/>
      <c r="I24" s="6"/>
      <c r="J24" s="7">
        <f t="shared" si="1"/>
        <v>1</v>
      </c>
      <c r="M24" s="8">
        <v>39.74</v>
      </c>
      <c r="N24" s="8">
        <f t="shared" si="0"/>
        <v>39.74</v>
      </c>
      <c r="P24" s="9">
        <v>2.786</v>
      </c>
      <c r="R24" s="8">
        <f t="shared" si="2"/>
        <v>110.71564000000001</v>
      </c>
      <c r="S24" s="8">
        <f t="shared" si="3"/>
        <v>110.71564000000001</v>
      </c>
      <c r="T24" s="43" t="s">
        <v>229</v>
      </c>
      <c r="U24" s="51" t="s">
        <v>232</v>
      </c>
    </row>
    <row r="25" spans="3:21" ht="15.75" x14ac:dyDescent="0.25">
      <c r="C25" s="33" t="s">
        <v>53</v>
      </c>
      <c r="D25" s="4"/>
      <c r="E25" s="4" t="s">
        <v>54</v>
      </c>
      <c r="F25" s="5">
        <v>1</v>
      </c>
      <c r="H25" s="6"/>
      <c r="I25" s="6"/>
      <c r="J25" s="7">
        <f t="shared" si="1"/>
        <v>1</v>
      </c>
      <c r="M25" s="8">
        <v>34.4</v>
      </c>
      <c r="N25" s="8">
        <f t="shared" si="0"/>
        <v>34.4</v>
      </c>
      <c r="P25" s="9">
        <v>2.786</v>
      </c>
      <c r="R25" s="8">
        <f t="shared" si="2"/>
        <v>95.838399999999993</v>
      </c>
      <c r="S25" s="8">
        <f t="shared" si="3"/>
        <v>95.838399999999993</v>
      </c>
      <c r="T25" s="43" t="s">
        <v>229</v>
      </c>
      <c r="U25" s="51" t="s">
        <v>232</v>
      </c>
    </row>
    <row r="26" spans="3:21" ht="15.75" x14ac:dyDescent="0.25">
      <c r="C26" s="4" t="s">
        <v>55</v>
      </c>
      <c r="D26" s="4"/>
      <c r="E26" s="12" t="s">
        <v>56</v>
      </c>
      <c r="F26" s="5">
        <v>2</v>
      </c>
      <c r="H26" s="6"/>
      <c r="I26" s="6"/>
      <c r="J26" s="7">
        <f t="shared" si="1"/>
        <v>2</v>
      </c>
      <c r="M26" s="8">
        <v>34.4</v>
      </c>
      <c r="N26" s="8">
        <f t="shared" si="0"/>
        <v>68.8</v>
      </c>
      <c r="P26" s="9">
        <v>2.786</v>
      </c>
      <c r="R26" s="8">
        <f t="shared" si="2"/>
        <v>95.838399999999993</v>
      </c>
      <c r="S26" s="8">
        <f t="shared" si="3"/>
        <v>191.67679999999999</v>
      </c>
      <c r="T26" s="43" t="s">
        <v>229</v>
      </c>
      <c r="U26" s="51" t="s">
        <v>232</v>
      </c>
    </row>
    <row r="27" spans="3:21" ht="15.75" x14ac:dyDescent="0.25">
      <c r="C27" s="4" t="s">
        <v>57</v>
      </c>
      <c r="D27" s="4"/>
      <c r="E27" s="12" t="s">
        <v>58</v>
      </c>
      <c r="F27" s="5">
        <v>2</v>
      </c>
      <c r="H27" s="6"/>
      <c r="I27" s="6"/>
      <c r="J27" s="7">
        <f t="shared" si="1"/>
        <v>2</v>
      </c>
      <c r="M27" s="8">
        <v>34.4</v>
      </c>
      <c r="N27" s="8">
        <f t="shared" si="0"/>
        <v>68.8</v>
      </c>
      <c r="P27" s="9">
        <v>2.786</v>
      </c>
      <c r="R27" s="8">
        <f t="shared" si="2"/>
        <v>95.838399999999993</v>
      </c>
      <c r="S27" s="8">
        <f t="shared" si="3"/>
        <v>191.67679999999999</v>
      </c>
      <c r="T27" s="43" t="s">
        <v>228</v>
      </c>
      <c r="U27" s="44" t="s">
        <v>231</v>
      </c>
    </row>
    <row r="28" spans="3:21" ht="15.75" x14ac:dyDescent="0.25">
      <c r="C28" s="12" t="s">
        <v>59</v>
      </c>
      <c r="D28" s="12"/>
      <c r="E28" s="14" t="s">
        <v>60</v>
      </c>
      <c r="F28" s="5">
        <v>1</v>
      </c>
      <c r="H28" s="6"/>
      <c r="I28" s="6">
        <v>1</v>
      </c>
      <c r="J28" s="15">
        <f t="shared" si="1"/>
        <v>0</v>
      </c>
      <c r="M28" s="8">
        <v>34.4</v>
      </c>
      <c r="N28" s="8">
        <f t="shared" si="0"/>
        <v>0</v>
      </c>
      <c r="P28" s="9">
        <v>2.786</v>
      </c>
      <c r="R28" s="8">
        <f t="shared" si="2"/>
        <v>95.838399999999993</v>
      </c>
      <c r="S28" s="8">
        <f t="shared" si="3"/>
        <v>0</v>
      </c>
      <c r="T28" s="43" t="s">
        <v>229</v>
      </c>
      <c r="U28" s="51" t="s">
        <v>232</v>
      </c>
    </row>
    <row r="29" spans="3:21" ht="15.75" x14ac:dyDescent="0.25">
      <c r="C29" s="3" t="s">
        <v>61</v>
      </c>
      <c r="D29" s="3"/>
      <c r="E29" s="12" t="s">
        <v>62</v>
      </c>
      <c r="F29" s="5">
        <v>2</v>
      </c>
      <c r="H29" s="6"/>
      <c r="I29" s="6"/>
      <c r="J29" s="7">
        <f t="shared" si="1"/>
        <v>2</v>
      </c>
      <c r="M29" s="8">
        <v>54.15</v>
      </c>
      <c r="N29" s="8">
        <f t="shared" si="0"/>
        <v>108.3</v>
      </c>
      <c r="P29" s="9">
        <v>2.786</v>
      </c>
      <c r="R29" s="8">
        <f t="shared" si="2"/>
        <v>150.86189999999999</v>
      </c>
      <c r="S29" s="8">
        <f t="shared" si="3"/>
        <v>301.72379999999998</v>
      </c>
      <c r="T29" s="43" t="s">
        <v>229</v>
      </c>
      <c r="U29" s="51" t="s">
        <v>232</v>
      </c>
    </row>
    <row r="30" spans="3:21" ht="15.75" x14ac:dyDescent="0.25">
      <c r="C30" s="3" t="s">
        <v>63</v>
      </c>
      <c r="D30" s="3"/>
      <c r="E30" s="12" t="s">
        <v>64</v>
      </c>
      <c r="F30" s="5">
        <v>3</v>
      </c>
      <c r="H30" s="6"/>
      <c r="I30" s="6"/>
      <c r="J30" s="7">
        <f t="shared" si="1"/>
        <v>3</v>
      </c>
      <c r="M30" s="8">
        <v>54.15</v>
      </c>
      <c r="N30" s="8">
        <f t="shared" si="0"/>
        <v>162.44999999999999</v>
      </c>
      <c r="P30" s="9">
        <v>2.786</v>
      </c>
      <c r="R30" s="8">
        <f t="shared" si="2"/>
        <v>150.86189999999999</v>
      </c>
      <c r="S30" s="8">
        <f t="shared" si="3"/>
        <v>452.58569999999997</v>
      </c>
      <c r="T30" s="43" t="s">
        <v>229</v>
      </c>
      <c r="U30" s="51" t="s">
        <v>232</v>
      </c>
    </row>
    <row r="31" spans="3:21" ht="15.75" x14ac:dyDescent="0.25">
      <c r="C31" s="4" t="s">
        <v>65</v>
      </c>
      <c r="D31" s="4"/>
      <c r="E31" s="4" t="s">
        <v>66</v>
      </c>
      <c r="F31" s="5">
        <v>1</v>
      </c>
      <c r="H31" s="6"/>
      <c r="I31" s="6"/>
      <c r="J31" s="7">
        <f t="shared" si="1"/>
        <v>1</v>
      </c>
      <c r="M31" s="8">
        <v>44.5</v>
      </c>
      <c r="N31" s="8">
        <f t="shared" si="0"/>
        <v>44.5</v>
      </c>
      <c r="P31" s="9">
        <v>2.786</v>
      </c>
      <c r="R31" s="8">
        <f t="shared" si="2"/>
        <v>123.977</v>
      </c>
      <c r="S31" s="8">
        <f t="shared" si="3"/>
        <v>123.977</v>
      </c>
      <c r="T31" s="43" t="s">
        <v>229</v>
      </c>
      <c r="U31" s="51" t="s">
        <v>232</v>
      </c>
    </row>
    <row r="32" spans="3:21" ht="15.75" x14ac:dyDescent="0.25">
      <c r="C32" s="3" t="s">
        <v>67</v>
      </c>
      <c r="D32" s="3"/>
      <c r="E32" s="12" t="s">
        <v>68</v>
      </c>
      <c r="F32" s="5">
        <v>1</v>
      </c>
      <c r="H32" s="6"/>
      <c r="I32" s="6"/>
      <c r="J32" s="7">
        <f t="shared" si="1"/>
        <v>1</v>
      </c>
      <c r="M32" s="8">
        <v>43.5</v>
      </c>
      <c r="N32" s="8">
        <f t="shared" si="0"/>
        <v>43.5</v>
      </c>
      <c r="P32" s="9">
        <v>2.786</v>
      </c>
      <c r="R32" s="8">
        <f t="shared" si="2"/>
        <v>121.191</v>
      </c>
      <c r="S32" s="8">
        <f t="shared" si="3"/>
        <v>121.191</v>
      </c>
      <c r="T32" s="43" t="s">
        <v>229</v>
      </c>
      <c r="U32" s="51" t="s">
        <v>232</v>
      </c>
    </row>
    <row r="33" spans="3:21" ht="15.75" x14ac:dyDescent="0.25">
      <c r="C33" s="4" t="s">
        <v>69</v>
      </c>
      <c r="D33" s="4"/>
      <c r="E33" s="4" t="s">
        <v>70</v>
      </c>
      <c r="F33" s="5">
        <v>1</v>
      </c>
      <c r="H33" s="6"/>
      <c r="I33" s="6"/>
      <c r="J33" s="7">
        <f t="shared" si="1"/>
        <v>1</v>
      </c>
      <c r="M33" s="8">
        <v>84.91</v>
      </c>
      <c r="N33" s="8">
        <f t="shared" si="0"/>
        <v>84.91</v>
      </c>
      <c r="P33" s="9">
        <v>2.786</v>
      </c>
      <c r="R33" s="8">
        <f t="shared" si="2"/>
        <v>236.55925999999999</v>
      </c>
      <c r="S33" s="8">
        <f t="shared" si="3"/>
        <v>236.55925999999999</v>
      </c>
      <c r="T33" s="43" t="s">
        <v>228</v>
      </c>
      <c r="U33" s="44" t="s">
        <v>231</v>
      </c>
    </row>
    <row r="34" spans="3:21" ht="15.75" x14ac:dyDescent="0.25">
      <c r="C34" s="16" t="s">
        <v>71</v>
      </c>
      <c r="D34" s="16"/>
      <c r="E34" s="16" t="s">
        <v>72</v>
      </c>
      <c r="F34" s="5">
        <v>1</v>
      </c>
      <c r="H34" s="6"/>
      <c r="I34" s="6"/>
      <c r="J34" s="7">
        <f t="shared" si="1"/>
        <v>1</v>
      </c>
      <c r="M34" s="8">
        <v>47.86</v>
      </c>
      <c r="N34" s="8">
        <f t="shared" si="0"/>
        <v>47.86</v>
      </c>
      <c r="P34" s="9">
        <v>2.786</v>
      </c>
      <c r="R34" s="8">
        <f t="shared" si="2"/>
        <v>133.33796000000001</v>
      </c>
      <c r="S34" s="8">
        <f t="shared" si="3"/>
        <v>133.33796000000001</v>
      </c>
      <c r="T34" s="43" t="s">
        <v>228</v>
      </c>
      <c r="U34" s="44" t="s">
        <v>231</v>
      </c>
    </row>
    <row r="35" spans="3:21" ht="15.75" x14ac:dyDescent="0.25">
      <c r="C35" s="16" t="s">
        <v>73</v>
      </c>
      <c r="D35" s="16"/>
      <c r="E35" s="16" t="s">
        <v>74</v>
      </c>
      <c r="F35" s="5">
        <v>2</v>
      </c>
      <c r="H35" s="6"/>
      <c r="I35" s="6"/>
      <c r="J35" s="7">
        <f t="shared" si="1"/>
        <v>2</v>
      </c>
      <c r="M35" s="8">
        <v>50.66</v>
      </c>
      <c r="N35" s="8">
        <f t="shared" si="0"/>
        <v>101.32</v>
      </c>
      <c r="P35" s="9">
        <v>2.786</v>
      </c>
      <c r="R35" s="8">
        <f t="shared" si="2"/>
        <v>141.13875999999999</v>
      </c>
      <c r="S35" s="8">
        <f t="shared" si="3"/>
        <v>282.27751999999998</v>
      </c>
      <c r="T35" s="43" t="s">
        <v>228</v>
      </c>
      <c r="U35" s="44" t="s">
        <v>231</v>
      </c>
    </row>
    <row r="36" spans="3:21" ht="15.75" x14ac:dyDescent="0.25">
      <c r="C36" s="34" t="s">
        <v>75</v>
      </c>
      <c r="D36" s="4"/>
      <c r="E36" s="17" t="s">
        <v>76</v>
      </c>
      <c r="F36" s="5">
        <v>2</v>
      </c>
      <c r="H36" s="6"/>
      <c r="I36" s="6"/>
      <c r="J36" s="7">
        <f t="shared" si="1"/>
        <v>2</v>
      </c>
      <c r="M36" s="8">
        <v>52.2</v>
      </c>
      <c r="N36" s="8">
        <f t="shared" si="0"/>
        <v>104.4</v>
      </c>
      <c r="P36" s="9">
        <v>2.786</v>
      </c>
      <c r="R36" s="8">
        <f t="shared" si="2"/>
        <v>145.42920000000001</v>
      </c>
      <c r="S36" s="8">
        <f t="shared" si="3"/>
        <v>290.85840000000002</v>
      </c>
      <c r="T36" s="43" t="s">
        <v>229</v>
      </c>
      <c r="U36" s="51" t="s">
        <v>232</v>
      </c>
    </row>
    <row r="37" spans="3:21" ht="15.75" x14ac:dyDescent="0.25">
      <c r="C37" s="34" t="s">
        <v>77</v>
      </c>
      <c r="D37" s="4"/>
      <c r="E37" s="4" t="s">
        <v>78</v>
      </c>
      <c r="F37" s="5">
        <v>2</v>
      </c>
      <c r="H37" s="6"/>
      <c r="I37" s="6"/>
      <c r="J37" s="7">
        <f t="shared" si="1"/>
        <v>2</v>
      </c>
      <c r="M37" s="8">
        <v>15.6</v>
      </c>
      <c r="N37" s="8">
        <f t="shared" si="0"/>
        <v>31.2</v>
      </c>
      <c r="P37" s="9">
        <v>2.786</v>
      </c>
      <c r="R37" s="8">
        <f t="shared" si="2"/>
        <v>43.461599999999997</v>
      </c>
      <c r="S37" s="8">
        <f t="shared" si="3"/>
        <v>86.923199999999994</v>
      </c>
      <c r="T37" s="43" t="s">
        <v>229</v>
      </c>
      <c r="U37" s="51" t="s">
        <v>232</v>
      </c>
    </row>
    <row r="38" spans="3:21" ht="15.75" x14ac:dyDescent="0.25">
      <c r="C38" s="34" t="s">
        <v>79</v>
      </c>
      <c r="D38" s="4"/>
      <c r="E38" s="4" t="s">
        <v>80</v>
      </c>
      <c r="F38" s="5">
        <v>1</v>
      </c>
      <c r="H38" s="6"/>
      <c r="I38" s="6"/>
      <c r="J38" s="7">
        <f t="shared" si="1"/>
        <v>1</v>
      </c>
      <c r="M38" s="8">
        <v>26</v>
      </c>
      <c r="N38" s="8">
        <f t="shared" si="0"/>
        <v>26</v>
      </c>
      <c r="P38" s="9">
        <v>2.786</v>
      </c>
      <c r="R38" s="8">
        <f t="shared" si="2"/>
        <v>72.436000000000007</v>
      </c>
      <c r="S38" s="8">
        <f t="shared" si="3"/>
        <v>72.436000000000007</v>
      </c>
      <c r="T38" s="43" t="s">
        <v>229</v>
      </c>
      <c r="U38" s="51" t="s">
        <v>232</v>
      </c>
    </row>
    <row r="39" spans="3:21" ht="15.75" x14ac:dyDescent="0.25">
      <c r="C39" s="34" t="s">
        <v>81</v>
      </c>
      <c r="D39" s="4"/>
      <c r="E39" s="4" t="s">
        <v>82</v>
      </c>
      <c r="F39" s="5">
        <v>1</v>
      </c>
      <c r="H39" s="6"/>
      <c r="I39" s="6"/>
      <c r="J39" s="7">
        <f t="shared" si="1"/>
        <v>1</v>
      </c>
      <c r="M39" s="8">
        <v>14.4</v>
      </c>
      <c r="N39" s="8">
        <f t="shared" si="0"/>
        <v>14.4</v>
      </c>
      <c r="P39" s="9">
        <v>2.786</v>
      </c>
      <c r="R39" s="8">
        <f t="shared" si="2"/>
        <v>40.118400000000001</v>
      </c>
      <c r="S39" s="8">
        <f t="shared" si="3"/>
        <v>40.118400000000001</v>
      </c>
      <c r="T39" s="43" t="s">
        <v>229</v>
      </c>
      <c r="U39" s="51" t="s">
        <v>232</v>
      </c>
    </row>
    <row r="40" spans="3:21" ht="15.75" x14ac:dyDescent="0.25">
      <c r="C40" s="35" t="s">
        <v>83</v>
      </c>
      <c r="D40" s="14"/>
      <c r="E40" s="14" t="s">
        <v>84</v>
      </c>
      <c r="F40" s="5">
        <v>1</v>
      </c>
      <c r="H40" s="6"/>
      <c r="I40" s="6"/>
      <c r="J40" s="7">
        <f t="shared" si="1"/>
        <v>1</v>
      </c>
      <c r="M40" s="8">
        <v>39.74</v>
      </c>
      <c r="N40" s="8">
        <f t="shared" si="0"/>
        <v>39.74</v>
      </c>
      <c r="P40" s="9">
        <v>2.786</v>
      </c>
      <c r="R40" s="8">
        <f t="shared" si="2"/>
        <v>110.71564000000001</v>
      </c>
      <c r="S40" s="8">
        <f t="shared" si="3"/>
        <v>110.71564000000001</v>
      </c>
      <c r="T40" s="43" t="s">
        <v>229</v>
      </c>
      <c r="U40" s="51" t="s">
        <v>232</v>
      </c>
    </row>
    <row r="41" spans="3:21" ht="15.75" x14ac:dyDescent="0.25">
      <c r="C41" s="34" t="s">
        <v>85</v>
      </c>
      <c r="D41" s="4"/>
      <c r="E41" s="4" t="s">
        <v>86</v>
      </c>
      <c r="F41" s="5">
        <v>1</v>
      </c>
      <c r="H41" s="6"/>
      <c r="I41" s="6"/>
      <c r="J41" s="7">
        <f t="shared" si="1"/>
        <v>1</v>
      </c>
      <c r="M41" s="8">
        <v>39.74</v>
      </c>
      <c r="N41" s="8">
        <f t="shared" si="0"/>
        <v>39.74</v>
      </c>
      <c r="P41" s="9">
        <v>2.786</v>
      </c>
      <c r="R41" s="8">
        <f t="shared" si="2"/>
        <v>110.71564000000001</v>
      </c>
      <c r="S41" s="8">
        <f t="shared" si="3"/>
        <v>110.71564000000001</v>
      </c>
      <c r="T41" s="43" t="s">
        <v>228</v>
      </c>
      <c r="U41" s="44" t="s">
        <v>231</v>
      </c>
    </row>
    <row r="42" spans="3:21" ht="15.75" x14ac:dyDescent="0.25">
      <c r="C42" s="34" t="s">
        <v>87</v>
      </c>
      <c r="D42" s="4"/>
      <c r="E42" s="4" t="s">
        <v>88</v>
      </c>
      <c r="F42" s="5">
        <v>1</v>
      </c>
      <c r="H42" s="6"/>
      <c r="I42" s="6"/>
      <c r="J42" s="7">
        <f t="shared" si="1"/>
        <v>1</v>
      </c>
      <c r="M42" s="8">
        <v>35.85</v>
      </c>
      <c r="N42" s="8">
        <f t="shared" si="0"/>
        <v>35.85</v>
      </c>
      <c r="P42" s="9">
        <v>2.786</v>
      </c>
      <c r="R42" s="8">
        <f t="shared" si="2"/>
        <v>99.878100000000003</v>
      </c>
      <c r="S42" s="8">
        <f t="shared" si="3"/>
        <v>99.878100000000003</v>
      </c>
      <c r="T42" s="43" t="s">
        <v>229</v>
      </c>
      <c r="U42" s="51" t="s">
        <v>232</v>
      </c>
    </row>
    <row r="43" spans="3:21" ht="15.75" x14ac:dyDescent="0.25">
      <c r="C43" s="34" t="s">
        <v>89</v>
      </c>
      <c r="D43" s="4"/>
      <c r="E43" s="4" t="s">
        <v>90</v>
      </c>
      <c r="F43" s="5">
        <v>1</v>
      </c>
      <c r="H43" s="6"/>
      <c r="I43" s="6"/>
      <c r="J43" s="7">
        <f t="shared" si="1"/>
        <v>1</v>
      </c>
      <c r="M43" s="8">
        <v>37.340000000000003</v>
      </c>
      <c r="N43" s="8">
        <f t="shared" si="0"/>
        <v>37.340000000000003</v>
      </c>
      <c r="P43" s="9">
        <v>2.786</v>
      </c>
      <c r="R43" s="8">
        <f t="shared" si="2"/>
        <v>104.02924000000002</v>
      </c>
      <c r="S43" s="8">
        <f t="shared" si="3"/>
        <v>104.02924000000002</v>
      </c>
      <c r="T43" s="43" t="s">
        <v>229</v>
      </c>
      <c r="U43" s="51" t="s">
        <v>232</v>
      </c>
    </row>
    <row r="44" spans="3:21" ht="15.75" x14ac:dyDescent="0.25">
      <c r="C44" s="34" t="s">
        <v>91</v>
      </c>
      <c r="D44" s="4"/>
      <c r="E44" s="4" t="s">
        <v>92</v>
      </c>
      <c r="F44" s="5">
        <v>1</v>
      </c>
      <c r="H44" s="6"/>
      <c r="I44" s="6"/>
      <c r="J44" s="7">
        <f t="shared" si="1"/>
        <v>1</v>
      </c>
      <c r="M44" s="8">
        <v>53.42</v>
      </c>
      <c r="N44" s="8">
        <f t="shared" si="0"/>
        <v>53.42</v>
      </c>
      <c r="P44" s="9">
        <v>2.786</v>
      </c>
      <c r="R44" s="8">
        <f t="shared" si="2"/>
        <v>148.82812000000001</v>
      </c>
      <c r="S44" s="8">
        <f t="shared" si="3"/>
        <v>148.82812000000001</v>
      </c>
      <c r="T44" s="43" t="s">
        <v>229</v>
      </c>
      <c r="U44" s="51" t="s">
        <v>232</v>
      </c>
    </row>
    <row r="45" spans="3:21" ht="15.75" x14ac:dyDescent="0.25">
      <c r="C45" s="34" t="s">
        <v>93</v>
      </c>
      <c r="D45" s="4"/>
      <c r="E45" s="4" t="s">
        <v>94</v>
      </c>
      <c r="F45" s="5">
        <v>1</v>
      </c>
      <c r="H45" s="6"/>
      <c r="I45" s="6"/>
      <c r="J45" s="7">
        <f t="shared" si="1"/>
        <v>1</v>
      </c>
      <c r="M45" s="8">
        <v>70.760000000000005</v>
      </c>
      <c r="N45" s="8">
        <f t="shared" si="0"/>
        <v>70.760000000000005</v>
      </c>
      <c r="P45" s="9">
        <v>2.786</v>
      </c>
      <c r="R45" s="8">
        <f t="shared" si="2"/>
        <v>197.13736000000003</v>
      </c>
      <c r="S45" s="8">
        <f t="shared" si="3"/>
        <v>197.13736000000003</v>
      </c>
      <c r="T45" s="43" t="s">
        <v>228</v>
      </c>
      <c r="U45" s="44" t="s">
        <v>231</v>
      </c>
    </row>
    <row r="46" spans="3:21" ht="15.75" x14ac:dyDescent="0.25">
      <c r="C46" s="4" t="s">
        <v>95</v>
      </c>
      <c r="D46" s="4"/>
      <c r="E46" s="4" t="s">
        <v>96</v>
      </c>
      <c r="F46" s="5">
        <v>1</v>
      </c>
      <c r="H46" s="6"/>
      <c r="I46" s="6">
        <v>1</v>
      </c>
      <c r="J46" s="18">
        <f t="shared" si="1"/>
        <v>0</v>
      </c>
      <c r="M46" s="8">
        <v>24.65</v>
      </c>
      <c r="N46" s="8">
        <f t="shared" si="0"/>
        <v>0</v>
      </c>
      <c r="P46" s="9">
        <v>2.786</v>
      </c>
      <c r="R46" s="8">
        <f t="shared" si="2"/>
        <v>68.674899999999994</v>
      </c>
      <c r="S46" s="8">
        <f t="shared" si="3"/>
        <v>0</v>
      </c>
      <c r="T46" s="43" t="s">
        <v>229</v>
      </c>
      <c r="U46" s="51" t="s">
        <v>232</v>
      </c>
    </row>
    <row r="47" spans="3:21" ht="15.75" x14ac:dyDescent="0.25">
      <c r="C47" s="13" t="s">
        <v>97</v>
      </c>
      <c r="D47" s="13"/>
      <c r="E47" s="12" t="s">
        <v>98</v>
      </c>
      <c r="F47" s="5">
        <v>1</v>
      </c>
      <c r="H47" s="6"/>
      <c r="I47" s="6"/>
      <c r="J47" s="7">
        <f t="shared" si="1"/>
        <v>1</v>
      </c>
      <c r="M47" s="8">
        <v>40.54</v>
      </c>
      <c r="N47" s="8">
        <f t="shared" si="0"/>
        <v>40.54</v>
      </c>
      <c r="P47" s="9">
        <v>2.786</v>
      </c>
      <c r="R47" s="8">
        <f t="shared" si="2"/>
        <v>112.94444</v>
      </c>
      <c r="S47" s="8">
        <f t="shared" si="3"/>
        <v>112.94444</v>
      </c>
      <c r="T47" s="43" t="s">
        <v>228</v>
      </c>
      <c r="U47" s="44" t="s">
        <v>231</v>
      </c>
    </row>
    <row r="48" spans="3:21" ht="15.75" x14ac:dyDescent="0.25">
      <c r="C48" s="4" t="s">
        <v>99</v>
      </c>
      <c r="D48" s="4"/>
      <c r="E48" s="4" t="s">
        <v>100</v>
      </c>
      <c r="F48" s="5">
        <v>1</v>
      </c>
      <c r="H48" s="6"/>
      <c r="I48" s="6"/>
      <c r="J48" s="7">
        <f t="shared" si="1"/>
        <v>1</v>
      </c>
      <c r="M48" s="8">
        <v>6.4</v>
      </c>
      <c r="N48" s="8">
        <f t="shared" si="0"/>
        <v>6.4</v>
      </c>
      <c r="P48" s="9">
        <v>2.786</v>
      </c>
      <c r="R48" s="8">
        <f t="shared" si="2"/>
        <v>17.830400000000001</v>
      </c>
      <c r="S48" s="8">
        <f t="shared" si="3"/>
        <v>17.830400000000001</v>
      </c>
      <c r="T48" s="43" t="s">
        <v>229</v>
      </c>
      <c r="U48" s="51" t="s">
        <v>232</v>
      </c>
    </row>
    <row r="49" spans="3:21" ht="15.75" x14ac:dyDescent="0.25">
      <c r="C49" s="4" t="s">
        <v>101</v>
      </c>
      <c r="D49" s="4"/>
      <c r="E49" s="4" t="s">
        <v>102</v>
      </c>
      <c r="F49" s="5">
        <v>1</v>
      </c>
      <c r="H49" s="6"/>
      <c r="I49" s="6"/>
      <c r="J49" s="7">
        <f t="shared" si="1"/>
        <v>1</v>
      </c>
      <c r="M49" s="8">
        <v>5.2</v>
      </c>
      <c r="N49" s="8">
        <f t="shared" si="0"/>
        <v>5.2</v>
      </c>
      <c r="P49" s="9">
        <v>2.786</v>
      </c>
      <c r="R49" s="8">
        <f t="shared" si="2"/>
        <v>14.487200000000001</v>
      </c>
      <c r="S49" s="8">
        <f t="shared" si="3"/>
        <v>14.487200000000001</v>
      </c>
      <c r="T49" s="43" t="s">
        <v>228</v>
      </c>
      <c r="U49" s="44" t="s">
        <v>231</v>
      </c>
    </row>
    <row r="50" spans="3:21" ht="15.75" x14ac:dyDescent="0.25">
      <c r="C50" s="4" t="s">
        <v>103</v>
      </c>
      <c r="D50" s="4"/>
      <c r="E50" s="4" t="s">
        <v>104</v>
      </c>
      <c r="F50" s="5">
        <v>2</v>
      </c>
      <c r="H50" s="6"/>
      <c r="I50" s="6">
        <v>1</v>
      </c>
      <c r="J50" s="7">
        <f t="shared" si="1"/>
        <v>1</v>
      </c>
      <c r="M50" s="8">
        <v>33</v>
      </c>
      <c r="N50" s="8">
        <f t="shared" si="0"/>
        <v>33</v>
      </c>
      <c r="P50" s="9">
        <v>2.786</v>
      </c>
      <c r="R50" s="8">
        <f t="shared" si="2"/>
        <v>91.938000000000002</v>
      </c>
      <c r="S50" s="8">
        <f t="shared" si="3"/>
        <v>91.938000000000002</v>
      </c>
      <c r="T50" s="43" t="s">
        <v>229</v>
      </c>
      <c r="U50" s="51" t="s">
        <v>232</v>
      </c>
    </row>
    <row r="51" spans="3:21" ht="15.75" x14ac:dyDescent="0.25">
      <c r="C51" s="4" t="s">
        <v>105</v>
      </c>
      <c r="D51" s="4"/>
      <c r="E51" s="4" t="s">
        <v>106</v>
      </c>
      <c r="F51" s="5">
        <v>0</v>
      </c>
      <c r="H51" s="6"/>
      <c r="I51" s="6"/>
      <c r="J51" s="15">
        <f t="shared" si="1"/>
        <v>0</v>
      </c>
      <c r="M51" s="8">
        <v>99</v>
      </c>
      <c r="N51" s="8">
        <f t="shared" si="0"/>
        <v>0</v>
      </c>
      <c r="P51" s="9">
        <v>2.786</v>
      </c>
      <c r="R51" s="8">
        <f t="shared" si="2"/>
        <v>275.81400000000002</v>
      </c>
      <c r="S51" s="8">
        <f t="shared" si="3"/>
        <v>0</v>
      </c>
      <c r="T51" s="43" t="s">
        <v>229</v>
      </c>
      <c r="U51" s="51" t="s">
        <v>232</v>
      </c>
    </row>
    <row r="52" spans="3:21" ht="15.75" x14ac:dyDescent="0.25">
      <c r="C52" s="4" t="s">
        <v>107</v>
      </c>
      <c r="D52" s="4"/>
      <c r="E52" s="4" t="s">
        <v>108</v>
      </c>
      <c r="F52" s="5">
        <v>2</v>
      </c>
      <c r="H52" s="6"/>
      <c r="I52" s="6"/>
      <c r="J52" s="7">
        <f t="shared" si="1"/>
        <v>2</v>
      </c>
      <c r="M52" s="8">
        <v>99</v>
      </c>
      <c r="N52" s="8">
        <f t="shared" si="0"/>
        <v>198</v>
      </c>
      <c r="P52" s="9">
        <v>2.786</v>
      </c>
      <c r="R52" s="8">
        <f t="shared" si="2"/>
        <v>275.81400000000002</v>
      </c>
      <c r="S52" s="8">
        <f t="shared" si="3"/>
        <v>551.62800000000004</v>
      </c>
      <c r="T52" s="43" t="s">
        <v>229</v>
      </c>
      <c r="U52" s="51" t="s">
        <v>232</v>
      </c>
    </row>
    <row r="53" spans="3:21" ht="15.75" x14ac:dyDescent="0.25">
      <c r="C53" s="16" t="s">
        <v>109</v>
      </c>
      <c r="D53" s="16"/>
      <c r="E53" s="16" t="s">
        <v>110</v>
      </c>
      <c r="F53" s="5">
        <v>2</v>
      </c>
      <c r="H53" s="6"/>
      <c r="I53" s="6"/>
      <c r="J53" s="7">
        <f t="shared" si="1"/>
        <v>2</v>
      </c>
      <c r="M53" s="8">
        <v>47.86</v>
      </c>
      <c r="N53" s="8">
        <f t="shared" si="0"/>
        <v>95.72</v>
      </c>
      <c r="P53" s="9">
        <v>2.786</v>
      </c>
      <c r="R53" s="8">
        <f t="shared" si="2"/>
        <v>133.33796000000001</v>
      </c>
      <c r="S53" s="8">
        <f t="shared" si="3"/>
        <v>266.67592000000002</v>
      </c>
      <c r="T53" s="43" t="s">
        <v>228</v>
      </c>
      <c r="U53" s="44" t="s">
        <v>231</v>
      </c>
    </row>
    <row r="54" spans="3:21" ht="15.75" x14ac:dyDescent="0.25">
      <c r="C54" s="14" t="s">
        <v>111</v>
      </c>
      <c r="D54" s="14"/>
      <c r="E54" s="14" t="s">
        <v>112</v>
      </c>
      <c r="F54" s="5">
        <v>2</v>
      </c>
      <c r="H54" s="6"/>
      <c r="I54" s="6"/>
      <c r="J54" s="7">
        <f t="shared" si="1"/>
        <v>2</v>
      </c>
      <c r="M54" s="8">
        <v>54.15</v>
      </c>
      <c r="N54" s="8">
        <f t="shared" si="0"/>
        <v>108.3</v>
      </c>
      <c r="P54" s="9">
        <v>2.786</v>
      </c>
      <c r="R54" s="8">
        <f t="shared" si="2"/>
        <v>150.86189999999999</v>
      </c>
      <c r="S54" s="8">
        <f t="shared" si="3"/>
        <v>301.72379999999998</v>
      </c>
      <c r="T54" s="43" t="s">
        <v>229</v>
      </c>
      <c r="U54" s="51" t="s">
        <v>232</v>
      </c>
    </row>
    <row r="55" spans="3:21" ht="15.75" x14ac:dyDescent="0.25">
      <c r="C55" s="19" t="s">
        <v>113</v>
      </c>
      <c r="D55" s="19"/>
      <c r="E55" s="19" t="s">
        <v>114</v>
      </c>
      <c r="F55" s="5">
        <v>3</v>
      </c>
      <c r="H55" s="6"/>
      <c r="I55" s="6">
        <v>1</v>
      </c>
      <c r="J55" s="7">
        <f t="shared" si="1"/>
        <v>2</v>
      </c>
      <c r="M55" s="8">
        <v>47.86</v>
      </c>
      <c r="N55" s="8">
        <f t="shared" si="0"/>
        <v>95.72</v>
      </c>
      <c r="P55" s="9">
        <v>2.786</v>
      </c>
      <c r="R55" s="8">
        <f t="shared" si="2"/>
        <v>133.33796000000001</v>
      </c>
      <c r="S55" s="8">
        <f t="shared" si="3"/>
        <v>266.67592000000002</v>
      </c>
      <c r="T55" s="43" t="s">
        <v>228</v>
      </c>
      <c r="U55" s="44" t="s">
        <v>231</v>
      </c>
    </row>
    <row r="56" spans="3:21" ht="15.75" x14ac:dyDescent="0.25">
      <c r="C56" s="36" t="s">
        <v>115</v>
      </c>
      <c r="D56" s="3"/>
      <c r="E56" s="12" t="s">
        <v>116</v>
      </c>
      <c r="F56" s="5">
        <v>2</v>
      </c>
      <c r="H56" s="6"/>
      <c r="I56" s="6"/>
      <c r="J56" s="7">
        <f t="shared" si="1"/>
        <v>2</v>
      </c>
      <c r="M56" s="8">
        <v>40.409999999999997</v>
      </c>
      <c r="N56" s="8">
        <f t="shared" si="0"/>
        <v>80.819999999999993</v>
      </c>
      <c r="P56" s="9">
        <v>2.786</v>
      </c>
      <c r="R56" s="8">
        <f t="shared" si="2"/>
        <v>112.58225999999999</v>
      </c>
      <c r="S56" s="8">
        <f t="shared" si="3"/>
        <v>225.16451999999998</v>
      </c>
      <c r="T56" s="43" t="s">
        <v>229</v>
      </c>
      <c r="U56" s="51" t="s">
        <v>232</v>
      </c>
    </row>
    <row r="57" spans="3:21" ht="15.75" x14ac:dyDescent="0.25">
      <c r="C57" s="37" t="s">
        <v>117</v>
      </c>
      <c r="D57" s="20"/>
      <c r="E57" s="20" t="s">
        <v>118</v>
      </c>
      <c r="F57" s="5">
        <v>1</v>
      </c>
      <c r="H57" s="6"/>
      <c r="I57" s="6"/>
      <c r="J57" s="7">
        <f t="shared" si="1"/>
        <v>1</v>
      </c>
      <c r="M57" s="8">
        <v>42.29</v>
      </c>
      <c r="N57" s="8">
        <f t="shared" si="0"/>
        <v>42.29</v>
      </c>
      <c r="P57" s="9">
        <v>2.786</v>
      </c>
      <c r="R57" s="8">
        <f t="shared" si="2"/>
        <v>117.81994</v>
      </c>
      <c r="S57" s="8">
        <f t="shared" si="3"/>
        <v>117.81994</v>
      </c>
      <c r="T57" s="43" t="s">
        <v>229</v>
      </c>
      <c r="U57" s="51" t="s">
        <v>232</v>
      </c>
    </row>
    <row r="58" spans="3:21" ht="15.75" x14ac:dyDescent="0.25">
      <c r="C58" s="38" t="s">
        <v>119</v>
      </c>
      <c r="D58" s="21"/>
      <c r="E58" s="21" t="s">
        <v>120</v>
      </c>
      <c r="F58" s="5">
        <v>1</v>
      </c>
      <c r="H58" s="6"/>
      <c r="I58" s="6"/>
      <c r="J58" s="7">
        <f t="shared" si="1"/>
        <v>1</v>
      </c>
      <c r="M58" s="8">
        <v>31.5</v>
      </c>
      <c r="N58" s="8">
        <f t="shared" si="0"/>
        <v>31.5</v>
      </c>
      <c r="P58" s="9">
        <v>2.786</v>
      </c>
      <c r="R58" s="8">
        <f t="shared" si="2"/>
        <v>87.759</v>
      </c>
      <c r="S58" s="8">
        <f t="shared" si="3"/>
        <v>87.759</v>
      </c>
      <c r="T58" s="43" t="s">
        <v>229</v>
      </c>
      <c r="U58" s="51" t="s">
        <v>232</v>
      </c>
    </row>
    <row r="59" spans="3:21" ht="15.75" x14ac:dyDescent="0.25">
      <c r="C59" s="39" t="s">
        <v>121</v>
      </c>
      <c r="D59" s="14"/>
      <c r="E59" s="14" t="s">
        <v>122</v>
      </c>
      <c r="F59" s="5">
        <v>1</v>
      </c>
      <c r="H59" s="6"/>
      <c r="I59" s="6"/>
      <c r="J59" s="7">
        <f t="shared" si="1"/>
        <v>1</v>
      </c>
      <c r="M59" s="8">
        <v>53.42</v>
      </c>
      <c r="N59" s="8">
        <f t="shared" si="0"/>
        <v>53.42</v>
      </c>
      <c r="P59" s="9">
        <v>2.786</v>
      </c>
      <c r="R59" s="8">
        <f t="shared" si="2"/>
        <v>148.82812000000001</v>
      </c>
      <c r="S59" s="8">
        <f t="shared" si="3"/>
        <v>148.82812000000001</v>
      </c>
      <c r="T59" s="43" t="s">
        <v>229</v>
      </c>
      <c r="U59" s="51" t="s">
        <v>232</v>
      </c>
    </row>
    <row r="60" spans="3:21" ht="15.75" x14ac:dyDescent="0.25">
      <c r="C60" s="39" t="s">
        <v>123</v>
      </c>
      <c r="D60" s="14"/>
      <c r="E60" s="14" t="s">
        <v>124</v>
      </c>
      <c r="F60" s="5">
        <v>3</v>
      </c>
      <c r="H60" s="6"/>
      <c r="I60" s="6"/>
      <c r="J60" s="7">
        <f t="shared" si="1"/>
        <v>3</v>
      </c>
      <c r="M60" s="8">
        <v>35.119999999999997</v>
      </c>
      <c r="N60" s="8">
        <f t="shared" si="0"/>
        <v>105.35999999999999</v>
      </c>
      <c r="P60" s="9">
        <v>2.786</v>
      </c>
      <c r="R60" s="8">
        <f t="shared" si="2"/>
        <v>97.844319999999996</v>
      </c>
      <c r="S60" s="8">
        <f t="shared" si="3"/>
        <v>293.53295999999995</v>
      </c>
      <c r="T60" s="43" t="s">
        <v>228</v>
      </c>
      <c r="U60" s="44" t="s">
        <v>231</v>
      </c>
    </row>
    <row r="61" spans="3:21" ht="15.75" x14ac:dyDescent="0.25">
      <c r="C61" s="39" t="s">
        <v>125</v>
      </c>
      <c r="D61" s="14"/>
      <c r="E61" s="14" t="s">
        <v>126</v>
      </c>
      <c r="F61" s="5">
        <v>1</v>
      </c>
      <c r="H61" s="6"/>
      <c r="I61" s="6"/>
      <c r="J61" s="7">
        <f t="shared" si="1"/>
        <v>1</v>
      </c>
      <c r="M61" s="8">
        <v>70.83</v>
      </c>
      <c r="N61" s="8">
        <f t="shared" si="0"/>
        <v>70.83</v>
      </c>
      <c r="P61" s="9">
        <v>2.786</v>
      </c>
      <c r="R61" s="8">
        <f t="shared" si="2"/>
        <v>197.33238</v>
      </c>
      <c r="S61" s="8">
        <f t="shared" si="3"/>
        <v>197.33238</v>
      </c>
      <c r="T61" s="43" t="s">
        <v>229</v>
      </c>
      <c r="U61" s="51" t="s">
        <v>232</v>
      </c>
    </row>
    <row r="62" spans="3:21" ht="15.75" x14ac:dyDescent="0.25">
      <c r="C62" s="36" t="s">
        <v>127</v>
      </c>
      <c r="D62" s="13"/>
      <c r="E62" s="22" t="s">
        <v>128</v>
      </c>
      <c r="F62" s="5">
        <v>1</v>
      </c>
      <c r="H62" s="6"/>
      <c r="I62" s="6"/>
      <c r="J62" s="7">
        <f t="shared" si="1"/>
        <v>1</v>
      </c>
      <c r="M62" s="8">
        <v>72.28</v>
      </c>
      <c r="N62" s="8">
        <f t="shared" si="0"/>
        <v>72.28</v>
      </c>
      <c r="P62" s="9">
        <v>2.786</v>
      </c>
      <c r="R62" s="8">
        <f t="shared" si="2"/>
        <v>201.37208000000001</v>
      </c>
      <c r="S62" s="8">
        <f t="shared" si="3"/>
        <v>201.37208000000001</v>
      </c>
      <c r="T62" s="43" t="s">
        <v>228</v>
      </c>
      <c r="U62" s="44" t="s">
        <v>231</v>
      </c>
    </row>
    <row r="63" spans="3:21" ht="15.75" x14ac:dyDescent="0.25">
      <c r="C63" s="40" t="s">
        <v>129</v>
      </c>
      <c r="D63" s="16"/>
      <c r="E63" s="16" t="s">
        <v>130</v>
      </c>
      <c r="F63" s="5">
        <v>1</v>
      </c>
      <c r="H63" s="6"/>
      <c r="I63" s="6"/>
      <c r="J63" s="7">
        <f t="shared" si="1"/>
        <v>1</v>
      </c>
      <c r="M63" s="8">
        <v>40.369999999999997</v>
      </c>
      <c r="N63" s="8">
        <f t="shared" si="0"/>
        <v>40.369999999999997</v>
      </c>
      <c r="P63" s="9">
        <v>2.786</v>
      </c>
      <c r="R63" s="8">
        <f t="shared" si="2"/>
        <v>112.47081999999999</v>
      </c>
      <c r="S63" s="8">
        <f t="shared" si="3"/>
        <v>112.47081999999999</v>
      </c>
      <c r="T63" s="43" t="s">
        <v>229</v>
      </c>
      <c r="U63" s="51" t="s">
        <v>232</v>
      </c>
    </row>
    <row r="64" spans="3:21" ht="15.75" x14ac:dyDescent="0.25">
      <c r="C64" s="40" t="s">
        <v>131</v>
      </c>
      <c r="D64" s="16"/>
      <c r="E64" s="16" t="s">
        <v>132</v>
      </c>
      <c r="F64" s="5">
        <v>0</v>
      </c>
      <c r="H64" s="6"/>
      <c r="I64" s="6"/>
      <c r="J64" s="15">
        <f t="shared" si="1"/>
        <v>0</v>
      </c>
      <c r="M64" s="8">
        <v>40.369999999999997</v>
      </c>
      <c r="N64" s="8">
        <f t="shared" si="0"/>
        <v>0</v>
      </c>
      <c r="P64" s="9">
        <v>2.786</v>
      </c>
      <c r="R64" s="8">
        <f t="shared" si="2"/>
        <v>112.47081999999999</v>
      </c>
      <c r="S64" s="8">
        <f t="shared" si="3"/>
        <v>0</v>
      </c>
      <c r="T64" s="43" t="s">
        <v>229</v>
      </c>
      <c r="U64" s="51" t="s">
        <v>232</v>
      </c>
    </row>
    <row r="65" spans="3:21" ht="15.75" x14ac:dyDescent="0.25">
      <c r="C65" s="40" t="s">
        <v>133</v>
      </c>
      <c r="D65" s="16"/>
      <c r="E65" s="16" t="s">
        <v>134</v>
      </c>
      <c r="F65" s="5">
        <v>0</v>
      </c>
      <c r="H65" s="6"/>
      <c r="I65" s="6"/>
      <c r="J65" s="15">
        <f t="shared" si="1"/>
        <v>0</v>
      </c>
      <c r="M65" s="8">
        <v>34.340000000000003</v>
      </c>
      <c r="N65" s="8">
        <f t="shared" si="0"/>
        <v>0</v>
      </c>
      <c r="P65" s="9">
        <v>2.786</v>
      </c>
      <c r="R65" s="8">
        <f t="shared" si="2"/>
        <v>95.671240000000012</v>
      </c>
      <c r="S65" s="8">
        <f t="shared" si="3"/>
        <v>0</v>
      </c>
      <c r="T65" s="43" t="s">
        <v>229</v>
      </c>
      <c r="U65" s="51" t="s">
        <v>232</v>
      </c>
    </row>
    <row r="66" spans="3:21" ht="15.75" x14ac:dyDescent="0.25">
      <c r="C66" s="16" t="s">
        <v>135</v>
      </c>
      <c r="D66" s="16"/>
      <c r="E66" s="16" t="s">
        <v>136</v>
      </c>
      <c r="F66" s="5">
        <v>1</v>
      </c>
      <c r="H66" s="6"/>
      <c r="I66" s="6"/>
      <c r="J66" s="7">
        <f t="shared" si="1"/>
        <v>1</v>
      </c>
      <c r="M66" s="8">
        <v>34.340000000000003</v>
      </c>
      <c r="N66" s="8">
        <f t="shared" si="0"/>
        <v>34.340000000000003</v>
      </c>
      <c r="P66" s="9">
        <v>2.786</v>
      </c>
      <c r="R66" s="8">
        <f t="shared" si="2"/>
        <v>95.671240000000012</v>
      </c>
      <c r="S66" s="8">
        <f t="shared" si="3"/>
        <v>95.671240000000012</v>
      </c>
      <c r="T66" s="43" t="s">
        <v>229</v>
      </c>
      <c r="U66" s="51" t="s">
        <v>232</v>
      </c>
    </row>
    <row r="67" spans="3:21" ht="15.75" x14ac:dyDescent="0.25">
      <c r="C67" s="16" t="s">
        <v>137</v>
      </c>
      <c r="D67" s="16"/>
      <c r="E67" s="16" t="s">
        <v>138</v>
      </c>
      <c r="F67" s="5">
        <v>1</v>
      </c>
      <c r="H67" s="6"/>
      <c r="I67" s="6">
        <v>1</v>
      </c>
      <c r="J67" s="15">
        <f t="shared" si="1"/>
        <v>0</v>
      </c>
      <c r="M67" s="8">
        <v>34.340000000000003</v>
      </c>
      <c r="N67" s="8">
        <f t="shared" si="0"/>
        <v>0</v>
      </c>
      <c r="P67" s="9">
        <v>2.786</v>
      </c>
      <c r="R67" s="8">
        <f t="shared" si="2"/>
        <v>95.671240000000012</v>
      </c>
      <c r="S67" s="8">
        <f t="shared" si="3"/>
        <v>0</v>
      </c>
      <c r="T67" s="43" t="s">
        <v>229</v>
      </c>
      <c r="U67" s="51" t="s">
        <v>232</v>
      </c>
    </row>
    <row r="68" spans="3:21" ht="15.75" x14ac:dyDescent="0.25">
      <c r="C68" s="16" t="s">
        <v>139</v>
      </c>
      <c r="D68" s="16"/>
      <c r="E68" s="16" t="s">
        <v>140</v>
      </c>
      <c r="F68" s="5">
        <v>1</v>
      </c>
      <c r="H68" s="6"/>
      <c r="I68" s="6">
        <v>1</v>
      </c>
      <c r="J68" s="15">
        <f t="shared" si="1"/>
        <v>0</v>
      </c>
      <c r="M68" s="8">
        <v>34.340000000000003</v>
      </c>
      <c r="N68" s="8">
        <f t="shared" si="0"/>
        <v>0</v>
      </c>
      <c r="P68" s="9">
        <v>2.786</v>
      </c>
      <c r="R68" s="8">
        <f t="shared" si="2"/>
        <v>95.671240000000012</v>
      </c>
      <c r="S68" s="8">
        <f t="shared" si="3"/>
        <v>0</v>
      </c>
      <c r="T68" s="43" t="s">
        <v>229</v>
      </c>
      <c r="U68" s="51" t="s">
        <v>232</v>
      </c>
    </row>
    <row r="69" spans="3:21" ht="15.75" x14ac:dyDescent="0.25">
      <c r="C69" s="16" t="s">
        <v>141</v>
      </c>
      <c r="D69" s="16"/>
      <c r="E69" s="16" t="s">
        <v>142</v>
      </c>
      <c r="F69" s="5">
        <v>1</v>
      </c>
      <c r="H69" s="6"/>
      <c r="I69" s="6"/>
      <c r="J69" s="7">
        <f t="shared" si="1"/>
        <v>1</v>
      </c>
      <c r="M69" s="8">
        <v>34.340000000000003</v>
      </c>
      <c r="N69" s="8">
        <f t="shared" si="0"/>
        <v>34.340000000000003</v>
      </c>
      <c r="P69" s="9">
        <v>2.786</v>
      </c>
      <c r="R69" s="8">
        <f t="shared" si="2"/>
        <v>95.671240000000012</v>
      </c>
      <c r="S69" s="8">
        <f t="shared" si="3"/>
        <v>95.671240000000012</v>
      </c>
      <c r="T69" s="43" t="s">
        <v>229</v>
      </c>
      <c r="U69" s="51" t="s">
        <v>232</v>
      </c>
    </row>
    <row r="70" spans="3:21" ht="15.75" x14ac:dyDescent="0.25">
      <c r="C70" s="21" t="s">
        <v>143</v>
      </c>
      <c r="D70" s="21"/>
      <c r="E70" s="21" t="s">
        <v>144</v>
      </c>
      <c r="F70" s="5">
        <v>1</v>
      </c>
      <c r="H70" s="6"/>
      <c r="I70" s="6"/>
      <c r="J70" s="7">
        <f t="shared" si="1"/>
        <v>1</v>
      </c>
      <c r="M70" s="8">
        <v>34.4</v>
      </c>
      <c r="N70" s="8">
        <f t="shared" ref="N70:N109" si="4">J70*M70</f>
        <v>34.4</v>
      </c>
      <c r="P70" s="9">
        <v>2.786</v>
      </c>
      <c r="R70" s="8">
        <f t="shared" si="2"/>
        <v>95.838399999999993</v>
      </c>
      <c r="S70" s="8">
        <f t="shared" si="3"/>
        <v>95.838399999999993</v>
      </c>
      <c r="T70" s="43" t="s">
        <v>229</v>
      </c>
      <c r="U70" s="51" t="s">
        <v>232</v>
      </c>
    </row>
    <row r="71" spans="3:21" ht="15.75" x14ac:dyDescent="0.25">
      <c r="C71" s="3" t="s">
        <v>145</v>
      </c>
      <c r="D71" s="3"/>
      <c r="E71" s="22" t="s">
        <v>146</v>
      </c>
      <c r="F71" s="5">
        <v>0</v>
      </c>
      <c r="H71" s="6"/>
      <c r="I71" s="6"/>
      <c r="J71" s="15">
        <f t="shared" ref="J71:J109" si="5">F71+H71-I71</f>
        <v>0</v>
      </c>
      <c r="M71" s="8">
        <v>34.4</v>
      </c>
      <c r="N71" s="8">
        <f t="shared" si="4"/>
        <v>0</v>
      </c>
      <c r="P71" s="9">
        <v>2.786</v>
      </c>
      <c r="R71" s="8">
        <f t="shared" ref="R71:R109" si="6">M71*P71</f>
        <v>95.838399999999993</v>
      </c>
      <c r="S71" s="8">
        <f t="shared" ref="S71:S109" si="7">N71*P71</f>
        <v>0</v>
      </c>
      <c r="T71" s="43" t="s">
        <v>229</v>
      </c>
      <c r="U71" s="51" t="s">
        <v>232</v>
      </c>
    </row>
    <row r="72" spans="3:21" ht="15.75" x14ac:dyDescent="0.25">
      <c r="C72" s="3" t="s">
        <v>147</v>
      </c>
      <c r="D72" s="3"/>
      <c r="E72" s="22" t="s">
        <v>148</v>
      </c>
      <c r="F72" s="5">
        <v>1</v>
      </c>
      <c r="H72" s="6"/>
      <c r="I72" s="6"/>
      <c r="J72" s="7">
        <f t="shared" si="5"/>
        <v>1</v>
      </c>
      <c r="M72" s="8">
        <v>54.15</v>
      </c>
      <c r="N72" s="8">
        <f t="shared" si="4"/>
        <v>54.15</v>
      </c>
      <c r="P72" s="9">
        <v>2.786</v>
      </c>
      <c r="R72" s="8">
        <f t="shared" si="6"/>
        <v>150.86189999999999</v>
      </c>
      <c r="S72" s="8">
        <f t="shared" si="7"/>
        <v>150.86189999999999</v>
      </c>
      <c r="T72" s="43" t="s">
        <v>229</v>
      </c>
      <c r="U72" s="51" t="s">
        <v>232</v>
      </c>
    </row>
    <row r="73" spans="3:21" ht="15.75" x14ac:dyDescent="0.25">
      <c r="C73" s="14" t="s">
        <v>149</v>
      </c>
      <c r="D73" s="14"/>
      <c r="E73" s="14" t="s">
        <v>150</v>
      </c>
      <c r="F73" s="5">
        <v>1</v>
      </c>
      <c r="H73" s="6"/>
      <c r="I73" s="6"/>
      <c r="J73" s="7">
        <f t="shared" si="5"/>
        <v>1</v>
      </c>
      <c r="M73" s="8">
        <v>81.47</v>
      </c>
      <c r="N73" s="8">
        <f t="shared" si="4"/>
        <v>81.47</v>
      </c>
      <c r="P73" s="9">
        <v>2.786</v>
      </c>
      <c r="R73" s="8">
        <f t="shared" si="6"/>
        <v>226.97541999999999</v>
      </c>
      <c r="S73" s="8">
        <f t="shared" si="7"/>
        <v>226.97541999999999</v>
      </c>
      <c r="T73" s="43" t="s">
        <v>229</v>
      </c>
      <c r="U73" s="51" t="s">
        <v>232</v>
      </c>
    </row>
    <row r="74" spans="3:21" ht="15.75" x14ac:dyDescent="0.25">
      <c r="C74" s="3" t="s">
        <v>151</v>
      </c>
      <c r="D74" s="3"/>
      <c r="E74" s="14" t="s">
        <v>152</v>
      </c>
      <c r="F74" s="5">
        <v>1</v>
      </c>
      <c r="H74" s="6"/>
      <c r="I74" s="6">
        <v>1</v>
      </c>
      <c r="J74" s="15">
        <f t="shared" si="5"/>
        <v>0</v>
      </c>
      <c r="M74" s="8">
        <v>32.54</v>
      </c>
      <c r="N74" s="8">
        <f t="shared" si="4"/>
        <v>0</v>
      </c>
      <c r="P74" s="9">
        <v>2.786</v>
      </c>
      <c r="R74" s="8">
        <f t="shared" si="6"/>
        <v>90.656440000000003</v>
      </c>
      <c r="S74" s="8">
        <f t="shared" si="7"/>
        <v>0</v>
      </c>
      <c r="T74" s="43" t="s">
        <v>229</v>
      </c>
      <c r="U74" s="51" t="s">
        <v>232</v>
      </c>
    </row>
    <row r="75" spans="3:21" ht="15.75" x14ac:dyDescent="0.25">
      <c r="C75" s="14" t="s">
        <v>153</v>
      </c>
      <c r="D75" s="14"/>
      <c r="E75" s="14" t="s">
        <v>154</v>
      </c>
      <c r="F75" s="5">
        <v>1</v>
      </c>
      <c r="H75" s="6"/>
      <c r="I75" s="6"/>
      <c r="J75" s="7">
        <f t="shared" si="5"/>
        <v>1</v>
      </c>
      <c r="M75" s="8">
        <v>37.799999999999997</v>
      </c>
      <c r="N75" s="8">
        <f t="shared" si="4"/>
        <v>37.799999999999997</v>
      </c>
      <c r="P75" s="9">
        <v>2.786</v>
      </c>
      <c r="R75" s="8">
        <f t="shared" si="6"/>
        <v>105.31079999999999</v>
      </c>
      <c r="S75" s="8">
        <f t="shared" si="7"/>
        <v>105.31079999999999</v>
      </c>
      <c r="T75" s="43" t="s">
        <v>229</v>
      </c>
      <c r="U75" s="51" t="s">
        <v>232</v>
      </c>
    </row>
    <row r="76" spans="3:21" ht="15.75" x14ac:dyDescent="0.25">
      <c r="C76" s="16" t="s">
        <v>155</v>
      </c>
      <c r="D76" s="16"/>
      <c r="E76" s="16" t="s">
        <v>156</v>
      </c>
      <c r="F76" s="5">
        <v>1</v>
      </c>
      <c r="H76" s="6"/>
      <c r="I76" s="6"/>
      <c r="J76" s="7">
        <f t="shared" si="5"/>
        <v>1</v>
      </c>
      <c r="M76" s="8">
        <v>46.83</v>
      </c>
      <c r="N76" s="8">
        <f t="shared" si="4"/>
        <v>46.83</v>
      </c>
      <c r="P76" s="9">
        <v>2.786</v>
      </c>
      <c r="R76" s="8">
        <f t="shared" si="6"/>
        <v>130.46838</v>
      </c>
      <c r="S76" s="8">
        <f t="shared" si="7"/>
        <v>130.46838</v>
      </c>
      <c r="T76" s="43" t="s">
        <v>229</v>
      </c>
      <c r="U76" s="51" t="s">
        <v>232</v>
      </c>
    </row>
    <row r="77" spans="3:21" ht="15.75" x14ac:dyDescent="0.25">
      <c r="C77" s="16" t="s">
        <v>157</v>
      </c>
      <c r="D77" s="16"/>
      <c r="E77" s="16" t="s">
        <v>158</v>
      </c>
      <c r="F77" s="5">
        <v>1</v>
      </c>
      <c r="H77" s="6"/>
      <c r="I77" s="6"/>
      <c r="J77" s="7">
        <f t="shared" si="5"/>
        <v>1</v>
      </c>
      <c r="M77" s="8">
        <v>46.83</v>
      </c>
      <c r="N77" s="8">
        <f t="shared" si="4"/>
        <v>46.83</v>
      </c>
      <c r="P77" s="9">
        <v>2.786</v>
      </c>
      <c r="R77" s="8">
        <f t="shared" si="6"/>
        <v>130.46838</v>
      </c>
      <c r="S77" s="8">
        <f t="shared" si="7"/>
        <v>130.46838</v>
      </c>
      <c r="T77" s="43" t="s">
        <v>229</v>
      </c>
      <c r="U77" s="51" t="s">
        <v>232</v>
      </c>
    </row>
    <row r="78" spans="3:21" ht="15.75" x14ac:dyDescent="0.25">
      <c r="C78" s="16" t="s">
        <v>159</v>
      </c>
      <c r="D78" s="16" t="s">
        <v>160</v>
      </c>
      <c r="E78" s="16" t="s">
        <v>161</v>
      </c>
      <c r="F78" s="5">
        <v>10</v>
      </c>
      <c r="H78" s="6"/>
      <c r="I78" s="6">
        <v>1</v>
      </c>
      <c r="J78" s="7">
        <f t="shared" si="5"/>
        <v>9</v>
      </c>
      <c r="M78" s="8">
        <v>46.83</v>
      </c>
      <c r="N78" s="8">
        <f t="shared" si="4"/>
        <v>421.46999999999997</v>
      </c>
      <c r="P78" s="9">
        <v>2.786</v>
      </c>
      <c r="R78" s="8">
        <f t="shared" si="6"/>
        <v>130.46838</v>
      </c>
      <c r="S78" s="8">
        <f t="shared" si="7"/>
        <v>1174.21542</v>
      </c>
      <c r="T78" s="43" t="s">
        <v>229</v>
      </c>
      <c r="U78" s="51" t="s">
        <v>232</v>
      </c>
    </row>
    <row r="79" spans="3:21" ht="15.75" x14ac:dyDescent="0.25">
      <c r="C79" s="23" t="s">
        <v>162</v>
      </c>
      <c r="D79" s="23"/>
      <c r="E79" s="23" t="s">
        <v>163</v>
      </c>
      <c r="F79" s="5">
        <v>1</v>
      </c>
      <c r="H79" s="6"/>
      <c r="I79" s="6"/>
      <c r="J79" s="7">
        <f t="shared" si="5"/>
        <v>1</v>
      </c>
      <c r="M79" s="8">
        <v>34.08</v>
      </c>
      <c r="N79" s="8">
        <f t="shared" si="4"/>
        <v>34.08</v>
      </c>
      <c r="P79" s="9">
        <v>2.786</v>
      </c>
      <c r="R79" s="8">
        <f t="shared" si="6"/>
        <v>94.946879999999993</v>
      </c>
      <c r="S79" s="8">
        <f t="shared" si="7"/>
        <v>94.946879999999993</v>
      </c>
      <c r="T79" s="43" t="s">
        <v>229</v>
      </c>
      <c r="U79" s="51" t="s">
        <v>232</v>
      </c>
    </row>
    <row r="80" spans="3:21" ht="15.75" x14ac:dyDescent="0.25">
      <c r="C80" s="23" t="s">
        <v>164</v>
      </c>
      <c r="D80" s="23" t="s">
        <v>165</v>
      </c>
      <c r="E80" s="23" t="s">
        <v>166</v>
      </c>
      <c r="F80" s="5">
        <v>2</v>
      </c>
      <c r="H80" s="6"/>
      <c r="I80" s="6"/>
      <c r="J80" s="7">
        <f t="shared" si="5"/>
        <v>2</v>
      </c>
      <c r="M80" s="8">
        <v>31.83</v>
      </c>
      <c r="N80" s="8">
        <f t="shared" si="4"/>
        <v>63.66</v>
      </c>
      <c r="P80" s="9">
        <v>2.786</v>
      </c>
      <c r="R80" s="8">
        <f t="shared" si="6"/>
        <v>88.67837999999999</v>
      </c>
      <c r="S80" s="8">
        <f t="shared" si="7"/>
        <v>177.35675999999998</v>
      </c>
      <c r="T80" s="43" t="s">
        <v>229</v>
      </c>
      <c r="U80" s="51" t="s">
        <v>232</v>
      </c>
    </row>
    <row r="81" spans="3:21" ht="15.75" x14ac:dyDescent="0.25">
      <c r="C81" s="23" t="s">
        <v>167</v>
      </c>
      <c r="D81" s="23"/>
      <c r="E81" s="23" t="s">
        <v>168</v>
      </c>
      <c r="F81" s="5">
        <v>1</v>
      </c>
      <c r="H81" s="6"/>
      <c r="I81" s="6"/>
      <c r="J81" s="7">
        <f t="shared" si="5"/>
        <v>1</v>
      </c>
      <c r="M81" s="8">
        <v>64.510000000000005</v>
      </c>
      <c r="N81" s="8">
        <f t="shared" si="4"/>
        <v>64.510000000000005</v>
      </c>
      <c r="P81" s="9">
        <v>2.786</v>
      </c>
      <c r="R81" s="8">
        <f t="shared" si="6"/>
        <v>179.72486000000001</v>
      </c>
      <c r="S81" s="8">
        <f t="shared" si="7"/>
        <v>179.72486000000001</v>
      </c>
      <c r="T81" s="43" t="s">
        <v>229</v>
      </c>
      <c r="U81" s="51" t="s">
        <v>232</v>
      </c>
    </row>
    <row r="82" spans="3:21" ht="15.75" x14ac:dyDescent="0.25">
      <c r="C82" s="12" t="s">
        <v>169</v>
      </c>
      <c r="D82" s="12"/>
      <c r="E82" s="12" t="s">
        <v>170</v>
      </c>
      <c r="F82" s="5">
        <v>1</v>
      </c>
      <c r="H82" s="6"/>
      <c r="I82" s="6"/>
      <c r="J82" s="7">
        <f t="shared" si="5"/>
        <v>1</v>
      </c>
      <c r="M82" s="8">
        <v>52.2</v>
      </c>
      <c r="N82" s="8">
        <f t="shared" si="4"/>
        <v>52.2</v>
      </c>
      <c r="P82" s="9">
        <v>2.786</v>
      </c>
      <c r="R82" s="8">
        <f t="shared" si="6"/>
        <v>145.42920000000001</v>
      </c>
      <c r="S82" s="8">
        <f t="shared" si="7"/>
        <v>145.42920000000001</v>
      </c>
      <c r="T82" s="43" t="s">
        <v>229</v>
      </c>
      <c r="U82" s="51" t="s">
        <v>232</v>
      </c>
    </row>
    <row r="83" spans="3:21" ht="15.75" x14ac:dyDescent="0.25">
      <c r="C83" s="23" t="s">
        <v>171</v>
      </c>
      <c r="D83" s="23" t="s">
        <v>172</v>
      </c>
      <c r="E83" s="23" t="s">
        <v>173</v>
      </c>
      <c r="F83" s="5">
        <v>3</v>
      </c>
      <c r="H83" s="6"/>
      <c r="I83" s="6"/>
      <c r="J83" s="7">
        <f t="shared" si="5"/>
        <v>3</v>
      </c>
      <c r="M83" s="8">
        <v>53.42</v>
      </c>
      <c r="N83" s="8">
        <f t="shared" si="4"/>
        <v>160.26</v>
      </c>
      <c r="P83" s="9">
        <v>2.786</v>
      </c>
      <c r="R83" s="8">
        <f t="shared" si="6"/>
        <v>148.82812000000001</v>
      </c>
      <c r="S83" s="8">
        <f t="shared" si="7"/>
        <v>446.48435999999998</v>
      </c>
      <c r="T83" s="43" t="s">
        <v>229</v>
      </c>
      <c r="U83" s="51" t="s">
        <v>232</v>
      </c>
    </row>
    <row r="84" spans="3:21" ht="15.75" x14ac:dyDescent="0.25">
      <c r="C84" s="23" t="s">
        <v>174</v>
      </c>
      <c r="D84" s="23" t="s">
        <v>174</v>
      </c>
      <c r="E84" s="23" t="s">
        <v>175</v>
      </c>
      <c r="F84" s="5">
        <v>1</v>
      </c>
      <c r="H84" s="6"/>
      <c r="I84" s="6"/>
      <c r="J84" s="7">
        <f t="shared" si="5"/>
        <v>1</v>
      </c>
      <c r="M84" s="8">
        <v>38.17</v>
      </c>
      <c r="N84" s="8">
        <f t="shared" si="4"/>
        <v>38.17</v>
      </c>
      <c r="P84" s="9">
        <v>2.786</v>
      </c>
      <c r="R84" s="8">
        <f t="shared" si="6"/>
        <v>106.34162000000001</v>
      </c>
      <c r="S84" s="8">
        <f t="shared" si="7"/>
        <v>106.34162000000001</v>
      </c>
      <c r="T84" s="43" t="s">
        <v>228</v>
      </c>
      <c r="U84" s="44" t="s">
        <v>231</v>
      </c>
    </row>
    <row r="85" spans="3:21" ht="15.75" x14ac:dyDescent="0.25">
      <c r="C85" s="23" t="s">
        <v>176</v>
      </c>
      <c r="D85" s="23" t="s">
        <v>176</v>
      </c>
      <c r="E85" s="23" t="s">
        <v>177</v>
      </c>
      <c r="F85" s="5">
        <v>1</v>
      </c>
      <c r="H85" s="6"/>
      <c r="I85" s="6"/>
      <c r="J85" s="7">
        <f t="shared" si="5"/>
        <v>1</v>
      </c>
      <c r="M85" s="8">
        <v>12.29</v>
      </c>
      <c r="N85" s="8">
        <f t="shared" si="4"/>
        <v>12.29</v>
      </c>
      <c r="P85" s="9">
        <v>2.786</v>
      </c>
      <c r="R85" s="8">
        <f t="shared" si="6"/>
        <v>34.239939999999997</v>
      </c>
      <c r="S85" s="8">
        <f t="shared" si="7"/>
        <v>34.239939999999997</v>
      </c>
      <c r="T85" s="43" t="s">
        <v>228</v>
      </c>
      <c r="U85" s="44" t="s">
        <v>231</v>
      </c>
    </row>
    <row r="86" spans="3:21" ht="15.75" x14ac:dyDescent="0.25">
      <c r="C86" s="41" t="s">
        <v>178</v>
      </c>
      <c r="D86" s="23" t="s">
        <v>178</v>
      </c>
      <c r="E86" s="23" t="s">
        <v>179</v>
      </c>
      <c r="F86" s="5">
        <v>1</v>
      </c>
      <c r="H86" s="6"/>
      <c r="I86" s="6"/>
      <c r="J86" s="7">
        <f t="shared" si="5"/>
        <v>1</v>
      </c>
      <c r="M86" s="8">
        <v>8.6</v>
      </c>
      <c r="N86" s="8">
        <f t="shared" si="4"/>
        <v>8.6</v>
      </c>
      <c r="P86" s="9">
        <v>2.786</v>
      </c>
      <c r="R86" s="8">
        <f t="shared" si="6"/>
        <v>23.959599999999998</v>
      </c>
      <c r="S86" s="8">
        <f t="shared" si="7"/>
        <v>23.959599999999998</v>
      </c>
      <c r="T86" s="43" t="s">
        <v>228</v>
      </c>
      <c r="U86" s="44" t="s">
        <v>231</v>
      </c>
    </row>
    <row r="87" spans="3:21" ht="15.75" x14ac:dyDescent="0.25">
      <c r="C87" s="41" t="s">
        <v>180</v>
      </c>
      <c r="D87" s="23" t="s">
        <v>180</v>
      </c>
      <c r="E87" s="23" t="s">
        <v>181</v>
      </c>
      <c r="F87" s="5">
        <v>1</v>
      </c>
      <c r="H87" s="6"/>
      <c r="I87" s="6"/>
      <c r="J87" s="7">
        <f t="shared" si="5"/>
        <v>1</v>
      </c>
      <c r="M87" s="8">
        <v>12.29</v>
      </c>
      <c r="N87" s="8">
        <f t="shared" si="4"/>
        <v>12.29</v>
      </c>
      <c r="P87" s="9">
        <v>2.786</v>
      </c>
      <c r="R87" s="8">
        <f t="shared" si="6"/>
        <v>34.239939999999997</v>
      </c>
      <c r="S87" s="8">
        <f t="shared" si="7"/>
        <v>34.239939999999997</v>
      </c>
      <c r="T87" s="43" t="s">
        <v>228</v>
      </c>
      <c r="U87" s="44" t="s">
        <v>231</v>
      </c>
    </row>
    <row r="88" spans="3:21" ht="15.75" x14ac:dyDescent="0.25">
      <c r="C88" s="41" t="s">
        <v>182</v>
      </c>
      <c r="D88" s="23" t="s">
        <v>182</v>
      </c>
      <c r="E88" s="23" t="s">
        <v>183</v>
      </c>
      <c r="F88" s="5">
        <v>3</v>
      </c>
      <c r="H88" s="6"/>
      <c r="I88" s="6"/>
      <c r="J88" s="7">
        <f t="shared" si="5"/>
        <v>3</v>
      </c>
      <c r="M88" s="8">
        <v>12.29</v>
      </c>
      <c r="N88" s="8">
        <f t="shared" si="4"/>
        <v>36.869999999999997</v>
      </c>
      <c r="P88" s="9">
        <v>2.786</v>
      </c>
      <c r="R88" s="8">
        <f t="shared" si="6"/>
        <v>34.239939999999997</v>
      </c>
      <c r="S88" s="8">
        <f t="shared" si="7"/>
        <v>102.71982</v>
      </c>
      <c r="T88" s="43" t="s">
        <v>228</v>
      </c>
      <c r="U88" s="44" t="s">
        <v>231</v>
      </c>
    </row>
    <row r="89" spans="3:21" ht="15.75" x14ac:dyDescent="0.25">
      <c r="C89" s="41" t="s">
        <v>184</v>
      </c>
      <c r="D89" s="23" t="s">
        <v>184</v>
      </c>
      <c r="E89" s="23" t="s">
        <v>185</v>
      </c>
      <c r="F89" s="5">
        <v>2</v>
      </c>
      <c r="H89" s="6"/>
      <c r="I89" s="6"/>
      <c r="J89" s="7">
        <f t="shared" si="5"/>
        <v>2</v>
      </c>
      <c r="M89" s="8">
        <v>12.51</v>
      </c>
      <c r="N89" s="8">
        <f t="shared" si="4"/>
        <v>25.02</v>
      </c>
      <c r="P89" s="9">
        <v>2.786</v>
      </c>
      <c r="R89" s="8">
        <f t="shared" si="6"/>
        <v>34.85286</v>
      </c>
      <c r="S89" s="8">
        <f t="shared" si="7"/>
        <v>69.705719999999999</v>
      </c>
      <c r="T89" s="43" t="s">
        <v>228</v>
      </c>
      <c r="U89" s="44" t="s">
        <v>231</v>
      </c>
    </row>
    <row r="90" spans="3:21" ht="15.75" x14ac:dyDescent="0.25">
      <c r="C90" s="41" t="s">
        <v>186</v>
      </c>
      <c r="D90" s="23" t="s">
        <v>186</v>
      </c>
      <c r="E90" s="23" t="s">
        <v>187</v>
      </c>
      <c r="F90" s="5">
        <v>2</v>
      </c>
      <c r="H90" s="6"/>
      <c r="I90" s="6"/>
      <c r="J90" s="7">
        <f t="shared" si="5"/>
        <v>2</v>
      </c>
      <c r="M90" s="8">
        <v>12.29</v>
      </c>
      <c r="N90" s="8">
        <f t="shared" si="4"/>
        <v>24.58</v>
      </c>
      <c r="P90" s="9">
        <v>2.786</v>
      </c>
      <c r="R90" s="8">
        <f t="shared" si="6"/>
        <v>34.239939999999997</v>
      </c>
      <c r="S90" s="8">
        <f t="shared" si="7"/>
        <v>68.479879999999994</v>
      </c>
      <c r="T90" s="43" t="s">
        <v>228</v>
      </c>
      <c r="U90" s="44" t="s">
        <v>231</v>
      </c>
    </row>
    <row r="91" spans="3:21" ht="15.75" x14ac:dyDescent="0.25">
      <c r="C91" s="41" t="s">
        <v>188</v>
      </c>
      <c r="D91" s="23" t="s">
        <v>188</v>
      </c>
      <c r="E91" s="23" t="s">
        <v>189</v>
      </c>
      <c r="F91" s="5">
        <v>3</v>
      </c>
      <c r="H91" s="6"/>
      <c r="I91" s="6">
        <v>1</v>
      </c>
      <c r="J91" s="7">
        <f t="shared" si="5"/>
        <v>2</v>
      </c>
      <c r="M91" s="8">
        <v>33</v>
      </c>
      <c r="N91" s="8">
        <f t="shared" si="4"/>
        <v>66</v>
      </c>
      <c r="P91" s="9">
        <v>2.786</v>
      </c>
      <c r="R91" s="8">
        <f t="shared" si="6"/>
        <v>91.938000000000002</v>
      </c>
      <c r="S91" s="8">
        <f t="shared" si="7"/>
        <v>183.876</v>
      </c>
      <c r="T91" s="43" t="s">
        <v>228</v>
      </c>
      <c r="U91" s="44" t="s">
        <v>231</v>
      </c>
    </row>
    <row r="92" spans="3:21" ht="15.75" x14ac:dyDescent="0.25">
      <c r="C92" s="41" t="s">
        <v>190</v>
      </c>
      <c r="D92" s="23" t="s">
        <v>190</v>
      </c>
      <c r="E92" s="23" t="s">
        <v>191</v>
      </c>
      <c r="F92" s="5">
        <v>1</v>
      </c>
      <c r="H92" s="6"/>
      <c r="I92" s="6"/>
      <c r="J92" s="7">
        <f t="shared" si="5"/>
        <v>1</v>
      </c>
      <c r="M92" s="8">
        <v>48.36</v>
      </c>
      <c r="N92" s="8">
        <f t="shared" si="4"/>
        <v>48.36</v>
      </c>
      <c r="P92" s="9">
        <v>2.786</v>
      </c>
      <c r="R92" s="8">
        <f t="shared" si="6"/>
        <v>134.73096000000001</v>
      </c>
      <c r="S92" s="8">
        <f t="shared" si="7"/>
        <v>134.73096000000001</v>
      </c>
      <c r="T92" s="43" t="s">
        <v>228</v>
      </c>
      <c r="U92" s="44" t="s">
        <v>231</v>
      </c>
    </row>
    <row r="93" spans="3:21" ht="15.75" x14ac:dyDescent="0.25">
      <c r="C93" s="41" t="s">
        <v>192</v>
      </c>
      <c r="D93" s="23" t="s">
        <v>192</v>
      </c>
      <c r="E93" s="23" t="s">
        <v>193</v>
      </c>
      <c r="F93" s="5">
        <v>4</v>
      </c>
      <c r="H93" s="6"/>
      <c r="I93" s="6">
        <v>1</v>
      </c>
      <c r="J93" s="7">
        <f t="shared" si="5"/>
        <v>3</v>
      </c>
      <c r="M93" s="8">
        <v>46.67</v>
      </c>
      <c r="N93" s="8">
        <f t="shared" si="4"/>
        <v>140.01</v>
      </c>
      <c r="P93" s="9">
        <v>2.786</v>
      </c>
      <c r="R93" s="8">
        <f t="shared" si="6"/>
        <v>130.02262000000002</v>
      </c>
      <c r="S93" s="8">
        <f t="shared" si="7"/>
        <v>390.06786</v>
      </c>
      <c r="T93" s="43" t="s">
        <v>228</v>
      </c>
      <c r="U93" s="44" t="s">
        <v>231</v>
      </c>
    </row>
    <row r="94" spans="3:21" ht="15.75" x14ac:dyDescent="0.25">
      <c r="C94" s="41" t="s">
        <v>194</v>
      </c>
      <c r="D94" s="23" t="s">
        <v>194</v>
      </c>
      <c r="E94" s="23" t="s">
        <v>195</v>
      </c>
      <c r="F94" s="5">
        <v>2</v>
      </c>
      <c r="H94" s="6"/>
      <c r="I94" s="6"/>
      <c r="J94" s="7">
        <f t="shared" si="5"/>
        <v>2</v>
      </c>
      <c r="M94" s="8">
        <v>50.85</v>
      </c>
      <c r="N94" s="8">
        <f t="shared" si="4"/>
        <v>101.7</v>
      </c>
      <c r="P94" s="9">
        <v>2.786</v>
      </c>
      <c r="R94" s="8">
        <f t="shared" si="6"/>
        <v>141.66810000000001</v>
      </c>
      <c r="S94" s="8">
        <f t="shared" si="7"/>
        <v>283.33620000000002</v>
      </c>
      <c r="T94" s="43" t="s">
        <v>228</v>
      </c>
      <c r="U94" s="44" t="s">
        <v>231</v>
      </c>
    </row>
    <row r="95" spans="3:21" ht="15.75" x14ac:dyDescent="0.25">
      <c r="C95" s="41" t="s">
        <v>196</v>
      </c>
      <c r="D95" s="23" t="s">
        <v>196</v>
      </c>
      <c r="E95" s="23" t="s">
        <v>197</v>
      </c>
      <c r="F95" s="5">
        <v>3</v>
      </c>
      <c r="H95" s="6"/>
      <c r="I95" s="6"/>
      <c r="J95" s="7">
        <f t="shared" si="5"/>
        <v>3</v>
      </c>
      <c r="M95" s="8">
        <v>34.340000000000003</v>
      </c>
      <c r="N95" s="8">
        <f t="shared" si="4"/>
        <v>103.02000000000001</v>
      </c>
      <c r="P95" s="9">
        <v>2.786</v>
      </c>
      <c r="R95" s="8">
        <f t="shared" si="6"/>
        <v>95.671240000000012</v>
      </c>
      <c r="S95" s="8">
        <f t="shared" si="7"/>
        <v>287.01372000000003</v>
      </c>
      <c r="T95" s="43" t="s">
        <v>229</v>
      </c>
      <c r="U95" s="51" t="s">
        <v>232</v>
      </c>
    </row>
    <row r="96" spans="3:21" ht="15.75" x14ac:dyDescent="0.25">
      <c r="C96" s="23" t="s">
        <v>198</v>
      </c>
      <c r="D96" s="23" t="s">
        <v>198</v>
      </c>
      <c r="E96" s="23" t="s">
        <v>199</v>
      </c>
      <c r="F96" s="5">
        <v>5</v>
      </c>
      <c r="H96" s="6"/>
      <c r="I96" s="6"/>
      <c r="J96" s="7">
        <f t="shared" si="5"/>
        <v>5</v>
      </c>
      <c r="M96" s="8">
        <v>49.52</v>
      </c>
      <c r="N96" s="8">
        <f t="shared" si="4"/>
        <v>247.60000000000002</v>
      </c>
      <c r="P96" s="9">
        <v>2.786</v>
      </c>
      <c r="R96" s="8">
        <f t="shared" si="6"/>
        <v>137.96272000000002</v>
      </c>
      <c r="S96" s="8">
        <f t="shared" si="7"/>
        <v>689.81360000000006</v>
      </c>
      <c r="T96" s="43" t="s">
        <v>228</v>
      </c>
      <c r="U96" s="44" t="s">
        <v>231</v>
      </c>
    </row>
    <row r="97" spans="3:21" ht="15.75" x14ac:dyDescent="0.25">
      <c r="C97" s="23" t="s">
        <v>200</v>
      </c>
      <c r="D97" s="23" t="s">
        <v>200</v>
      </c>
      <c r="E97" s="23" t="s">
        <v>201</v>
      </c>
      <c r="F97" s="5">
        <v>3</v>
      </c>
      <c r="H97" s="6"/>
      <c r="I97" s="6">
        <v>1</v>
      </c>
      <c r="J97" s="7">
        <f t="shared" si="5"/>
        <v>2</v>
      </c>
      <c r="M97" s="8">
        <v>46.32</v>
      </c>
      <c r="N97" s="8">
        <f t="shared" si="4"/>
        <v>92.64</v>
      </c>
      <c r="P97" s="9">
        <v>2.786</v>
      </c>
      <c r="R97" s="8">
        <f t="shared" si="6"/>
        <v>129.04751999999999</v>
      </c>
      <c r="S97" s="8">
        <f t="shared" si="7"/>
        <v>258.09503999999998</v>
      </c>
      <c r="T97" s="43" t="s">
        <v>228</v>
      </c>
      <c r="U97" s="44" t="s">
        <v>231</v>
      </c>
    </row>
    <row r="98" spans="3:21" ht="15.75" x14ac:dyDescent="0.25">
      <c r="C98" s="23" t="s">
        <v>202</v>
      </c>
      <c r="D98" s="23" t="s">
        <v>202</v>
      </c>
      <c r="E98" s="23" t="s">
        <v>203</v>
      </c>
      <c r="F98" s="5">
        <v>1</v>
      </c>
      <c r="H98" s="6"/>
      <c r="I98" s="6"/>
      <c r="J98" s="7">
        <f t="shared" si="5"/>
        <v>1</v>
      </c>
      <c r="M98" s="8">
        <v>46.32</v>
      </c>
      <c r="N98" s="8">
        <f t="shared" si="4"/>
        <v>46.32</v>
      </c>
      <c r="P98" s="9">
        <v>2.786</v>
      </c>
      <c r="R98" s="8">
        <f t="shared" si="6"/>
        <v>129.04751999999999</v>
      </c>
      <c r="S98" s="8">
        <f t="shared" si="7"/>
        <v>129.04751999999999</v>
      </c>
      <c r="T98" s="43" t="s">
        <v>228</v>
      </c>
      <c r="U98" s="44" t="s">
        <v>231</v>
      </c>
    </row>
    <row r="99" spans="3:21" ht="15.75" x14ac:dyDescent="0.25">
      <c r="C99" s="23" t="s">
        <v>204</v>
      </c>
      <c r="D99" s="23" t="s">
        <v>204</v>
      </c>
      <c r="E99" s="23" t="s">
        <v>205</v>
      </c>
      <c r="F99" s="5">
        <v>0</v>
      </c>
      <c r="H99" s="6"/>
      <c r="I99" s="6"/>
      <c r="J99" s="15">
        <f t="shared" si="5"/>
        <v>0</v>
      </c>
      <c r="M99" s="8">
        <v>46.32</v>
      </c>
      <c r="N99" s="8">
        <f t="shared" si="4"/>
        <v>0</v>
      </c>
      <c r="P99" s="9">
        <v>2.786</v>
      </c>
      <c r="R99" s="8">
        <f t="shared" si="6"/>
        <v>129.04751999999999</v>
      </c>
      <c r="S99" s="8">
        <f t="shared" si="7"/>
        <v>0</v>
      </c>
      <c r="T99" s="43" t="s">
        <v>228</v>
      </c>
      <c r="U99" s="44" t="s">
        <v>231</v>
      </c>
    </row>
    <row r="100" spans="3:21" ht="15.75" x14ac:dyDescent="0.25">
      <c r="C100" s="23" t="s">
        <v>206</v>
      </c>
      <c r="D100" s="23" t="s">
        <v>206</v>
      </c>
      <c r="E100" s="23" t="s">
        <v>207</v>
      </c>
      <c r="F100" s="5">
        <v>0</v>
      </c>
      <c r="H100" s="6"/>
      <c r="I100" s="6"/>
      <c r="J100" s="15">
        <f t="shared" si="5"/>
        <v>0</v>
      </c>
      <c r="M100" s="8">
        <v>46.32</v>
      </c>
      <c r="N100" s="8">
        <f t="shared" si="4"/>
        <v>0</v>
      </c>
      <c r="P100" s="9">
        <v>2.786</v>
      </c>
      <c r="R100" s="8">
        <f t="shared" si="6"/>
        <v>129.04751999999999</v>
      </c>
      <c r="S100" s="8">
        <f t="shared" si="7"/>
        <v>0</v>
      </c>
      <c r="T100" s="43" t="s">
        <v>229</v>
      </c>
      <c r="U100" s="51" t="s">
        <v>232</v>
      </c>
    </row>
    <row r="101" spans="3:21" ht="15.75" x14ac:dyDescent="0.25">
      <c r="C101" s="23" t="s">
        <v>208</v>
      </c>
      <c r="D101" s="23" t="s">
        <v>208</v>
      </c>
      <c r="E101" s="23" t="s">
        <v>209</v>
      </c>
      <c r="F101" s="5">
        <v>0</v>
      </c>
      <c r="H101" s="6"/>
      <c r="I101" s="6"/>
      <c r="J101" s="15">
        <f t="shared" si="5"/>
        <v>0</v>
      </c>
      <c r="M101" s="8">
        <v>54.15</v>
      </c>
      <c r="N101" s="8">
        <f t="shared" si="4"/>
        <v>0</v>
      </c>
      <c r="P101" s="9">
        <v>2.786</v>
      </c>
      <c r="R101" s="8">
        <f t="shared" si="6"/>
        <v>150.86189999999999</v>
      </c>
      <c r="S101" s="8">
        <f t="shared" si="7"/>
        <v>0</v>
      </c>
      <c r="T101" s="43" t="s">
        <v>228</v>
      </c>
      <c r="U101" s="44" t="s">
        <v>231</v>
      </c>
    </row>
    <row r="102" spans="3:21" ht="15.75" x14ac:dyDescent="0.25">
      <c r="C102" s="23" t="s">
        <v>210</v>
      </c>
      <c r="D102" s="23" t="s">
        <v>210</v>
      </c>
      <c r="E102" s="23" t="s">
        <v>211</v>
      </c>
      <c r="F102" s="5">
        <v>4</v>
      </c>
      <c r="H102" s="6"/>
      <c r="I102" s="6"/>
      <c r="J102" s="7">
        <f t="shared" si="5"/>
        <v>4</v>
      </c>
      <c r="M102" s="8">
        <v>44.1</v>
      </c>
      <c r="N102" s="8">
        <f t="shared" si="4"/>
        <v>176.4</v>
      </c>
      <c r="P102" s="9">
        <v>2.786</v>
      </c>
      <c r="R102" s="8">
        <f t="shared" si="6"/>
        <v>122.8626</v>
      </c>
      <c r="S102" s="8">
        <f t="shared" si="7"/>
        <v>491.4504</v>
      </c>
      <c r="T102" s="43" t="s">
        <v>229</v>
      </c>
      <c r="U102" s="51" t="s">
        <v>232</v>
      </c>
    </row>
    <row r="103" spans="3:21" ht="15.75" x14ac:dyDescent="0.25">
      <c r="C103" s="23"/>
      <c r="D103" s="23" t="s">
        <v>212</v>
      </c>
      <c r="E103" s="23" t="s">
        <v>213</v>
      </c>
      <c r="F103" s="5"/>
      <c r="H103" s="6">
        <v>1</v>
      </c>
      <c r="I103" s="6"/>
      <c r="J103" s="7">
        <f t="shared" si="5"/>
        <v>1</v>
      </c>
      <c r="M103" s="8">
        <v>45.67</v>
      </c>
      <c r="N103" s="8">
        <f t="shared" si="4"/>
        <v>45.67</v>
      </c>
      <c r="P103" s="9">
        <v>2.786</v>
      </c>
      <c r="R103" s="8">
        <f t="shared" si="6"/>
        <v>127.23662</v>
      </c>
      <c r="S103" s="8">
        <f t="shared" si="7"/>
        <v>127.23662</v>
      </c>
      <c r="T103" s="43" t="s">
        <v>230</v>
      </c>
      <c r="U103" s="51" t="s">
        <v>232</v>
      </c>
    </row>
    <row r="104" spans="3:21" ht="15.75" x14ac:dyDescent="0.25">
      <c r="C104" s="23"/>
      <c r="D104" s="23" t="s">
        <v>214</v>
      </c>
      <c r="E104" s="23" t="s">
        <v>215</v>
      </c>
      <c r="F104" s="5"/>
      <c r="H104" s="6">
        <v>2</v>
      </c>
      <c r="I104" s="6">
        <v>1</v>
      </c>
      <c r="J104" s="7">
        <f t="shared" si="5"/>
        <v>1</v>
      </c>
      <c r="M104" s="8">
        <v>46.56</v>
      </c>
      <c r="N104" s="8">
        <f t="shared" si="4"/>
        <v>46.56</v>
      </c>
      <c r="P104" s="9">
        <v>2.786</v>
      </c>
      <c r="R104" s="8">
        <f t="shared" si="6"/>
        <v>129.71616</v>
      </c>
      <c r="S104" s="8">
        <f t="shared" si="7"/>
        <v>129.71616</v>
      </c>
      <c r="T104" s="43" t="s">
        <v>230</v>
      </c>
      <c r="U104" s="51" t="s">
        <v>232</v>
      </c>
    </row>
    <row r="105" spans="3:21" ht="15.75" x14ac:dyDescent="0.25">
      <c r="C105" s="23"/>
      <c r="D105" s="23" t="s">
        <v>216</v>
      </c>
      <c r="E105" s="23" t="s">
        <v>217</v>
      </c>
      <c r="F105" s="5"/>
      <c r="H105" s="6">
        <v>1</v>
      </c>
      <c r="I105" s="6"/>
      <c r="J105" s="7">
        <f t="shared" si="5"/>
        <v>1</v>
      </c>
      <c r="M105" s="8">
        <v>15.35</v>
      </c>
      <c r="N105" s="8">
        <f t="shared" si="4"/>
        <v>15.35</v>
      </c>
      <c r="P105" s="9">
        <v>2.786</v>
      </c>
      <c r="R105" s="8">
        <f t="shared" si="6"/>
        <v>42.765099999999997</v>
      </c>
      <c r="S105" s="8">
        <f t="shared" si="7"/>
        <v>42.765099999999997</v>
      </c>
      <c r="T105" s="43" t="s">
        <v>230</v>
      </c>
      <c r="U105" s="51" t="s">
        <v>232</v>
      </c>
    </row>
    <row r="106" spans="3:21" ht="15.75" x14ac:dyDescent="0.25">
      <c r="C106" s="23"/>
      <c r="D106" s="23" t="s">
        <v>218</v>
      </c>
      <c r="E106" s="23" t="s">
        <v>219</v>
      </c>
      <c r="F106" s="5"/>
      <c r="H106" s="6">
        <v>1</v>
      </c>
      <c r="I106" s="6"/>
      <c r="J106" s="7">
        <f t="shared" si="5"/>
        <v>1</v>
      </c>
      <c r="M106" s="8">
        <v>15.35</v>
      </c>
      <c r="N106" s="8">
        <f t="shared" si="4"/>
        <v>15.35</v>
      </c>
      <c r="P106" s="9">
        <v>2.786</v>
      </c>
      <c r="R106" s="8">
        <f t="shared" si="6"/>
        <v>42.765099999999997</v>
      </c>
      <c r="S106" s="8">
        <f t="shared" si="7"/>
        <v>42.765099999999997</v>
      </c>
      <c r="T106" s="43" t="s">
        <v>230</v>
      </c>
      <c r="U106" s="51" t="s">
        <v>232</v>
      </c>
    </row>
    <row r="107" spans="3:21" ht="15.75" x14ac:dyDescent="0.25">
      <c r="C107" s="23"/>
      <c r="D107" s="23" t="s">
        <v>220</v>
      </c>
      <c r="E107" s="23" t="s">
        <v>221</v>
      </c>
      <c r="F107" s="5"/>
      <c r="H107" s="6">
        <v>5</v>
      </c>
      <c r="I107" s="6">
        <v>2</v>
      </c>
      <c r="J107" s="7">
        <f t="shared" si="5"/>
        <v>3</v>
      </c>
      <c r="M107" s="8">
        <v>46.56</v>
      </c>
      <c r="N107" s="8">
        <f t="shared" si="4"/>
        <v>139.68</v>
      </c>
      <c r="P107" s="9">
        <v>2.786</v>
      </c>
      <c r="R107" s="8">
        <f t="shared" si="6"/>
        <v>129.71616</v>
      </c>
      <c r="S107" s="8">
        <f t="shared" si="7"/>
        <v>389.14848000000001</v>
      </c>
      <c r="T107" s="43" t="s">
        <v>230</v>
      </c>
      <c r="U107" s="51" t="s">
        <v>232</v>
      </c>
    </row>
    <row r="108" spans="3:21" ht="15.75" x14ac:dyDescent="0.25">
      <c r="C108" s="23"/>
      <c r="D108" s="23" t="s">
        <v>222</v>
      </c>
      <c r="E108" s="23" t="s">
        <v>223</v>
      </c>
      <c r="F108" s="5"/>
      <c r="H108" s="6">
        <v>1</v>
      </c>
      <c r="I108" s="6">
        <v>1</v>
      </c>
      <c r="J108" s="15">
        <f t="shared" si="5"/>
        <v>0</v>
      </c>
      <c r="M108" s="8">
        <v>39.51</v>
      </c>
      <c r="N108" s="8">
        <f t="shared" si="4"/>
        <v>0</v>
      </c>
      <c r="P108" s="9">
        <v>2.786</v>
      </c>
      <c r="R108" s="8">
        <f t="shared" si="6"/>
        <v>110.07486</v>
      </c>
      <c r="S108" s="8">
        <f t="shared" si="7"/>
        <v>0</v>
      </c>
      <c r="T108" s="43" t="s">
        <v>230</v>
      </c>
      <c r="U108" s="51" t="s">
        <v>232</v>
      </c>
    </row>
    <row r="109" spans="3:21" ht="15.75" x14ac:dyDescent="0.25">
      <c r="C109" s="23"/>
      <c r="D109" s="23" t="s">
        <v>224</v>
      </c>
      <c r="E109" s="23"/>
      <c r="F109" s="5"/>
      <c r="H109" s="6">
        <v>1</v>
      </c>
      <c r="I109" s="6">
        <v>1</v>
      </c>
      <c r="J109" s="15">
        <f t="shared" si="5"/>
        <v>0</v>
      </c>
      <c r="L109" t="s">
        <v>225</v>
      </c>
      <c r="M109" s="8">
        <v>46.56</v>
      </c>
      <c r="N109" s="8">
        <f t="shared" si="4"/>
        <v>0</v>
      </c>
      <c r="P109" s="9">
        <v>2.786</v>
      </c>
      <c r="R109" s="8">
        <f t="shared" si="6"/>
        <v>129.71616</v>
      </c>
      <c r="S109" s="8">
        <f t="shared" si="7"/>
        <v>0</v>
      </c>
      <c r="T109" s="43" t="s">
        <v>230</v>
      </c>
      <c r="U109" s="51" t="s">
        <v>232</v>
      </c>
    </row>
    <row r="110" spans="3:21" ht="18.75" x14ac:dyDescent="0.3">
      <c r="C110" s="24"/>
      <c r="E110" s="25" t="s">
        <v>8</v>
      </c>
      <c r="F110" s="26">
        <f>SUM(F6:F102)</f>
        <v>167</v>
      </c>
      <c r="J110" s="27">
        <f>SUM(J6:J102)</f>
        <v>156</v>
      </c>
      <c r="M110" s="28" t="s">
        <v>226</v>
      </c>
      <c r="N110" s="29">
        <f>SUM(N6:N109)</f>
        <v>5857.0600000000031</v>
      </c>
      <c r="R110" s="30" t="s">
        <v>227</v>
      </c>
      <c r="S110" s="31">
        <f>SUM(S6:S109)</f>
        <v>16317.769160000002</v>
      </c>
      <c r="U110" s="44"/>
    </row>
  </sheetData>
  <mergeCells count="10">
    <mergeCell ref="D4:D5"/>
    <mergeCell ref="E4:E5"/>
    <mergeCell ref="F4:F5"/>
    <mergeCell ref="H4:J4"/>
    <mergeCell ref="M4:M5"/>
    <mergeCell ref="T4:T5"/>
    <mergeCell ref="U4:U5"/>
    <mergeCell ref="N4:N5"/>
    <mergeCell ref="R4:R5"/>
    <mergeCell ref="S4:S5"/>
  </mergeCells>
  <pageMargins left="0.7" right="0.7" top="0.75" bottom="0.75" header="0.3" footer="0.3"/>
  <pageSetup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Detalle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ANDES</dc:creator>
  <cp:lastModifiedBy>Personal</cp:lastModifiedBy>
  <dcterms:created xsi:type="dcterms:W3CDTF">2013-12-30T20:53:57Z</dcterms:created>
  <dcterms:modified xsi:type="dcterms:W3CDTF">2014-01-06T22:17:24Z</dcterms:modified>
</cp:coreProperties>
</file>