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8B0DE434-2D79-7548-A05E-D682DB228B92}"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10" r:id="rId4"/>
    <pivotCache cacheId="11" r:id="rId5"/>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4" i="2" l="1"/>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 r="G191" i="3"/>
  <c r="F191" i="3"/>
  <c r="E191" i="3"/>
  <c r="D191" i="3"/>
  <c r="G190" i="3"/>
  <c r="F190" i="3"/>
  <c r="E190" i="3"/>
  <c r="D190" i="3"/>
  <c r="G189" i="3"/>
  <c r="F189" i="3"/>
  <c r="E189" i="3"/>
  <c r="D189" i="3"/>
  <c r="B189" i="3"/>
  <c r="G188" i="3"/>
  <c r="F188" i="3"/>
  <c r="E188" i="3"/>
  <c r="D188" i="3"/>
  <c r="B188" i="3"/>
  <c r="G187" i="3"/>
  <c r="F187" i="3"/>
  <c r="E187" i="3"/>
  <c r="D187" i="3"/>
  <c r="B187" i="3"/>
  <c r="G186" i="3"/>
  <c r="F186" i="3"/>
  <c r="E186" i="3"/>
  <c r="D186" i="3"/>
  <c r="B186" i="3"/>
  <c r="G185" i="3"/>
  <c r="F185" i="3"/>
  <c r="E185" i="3"/>
  <c r="D185" i="3"/>
  <c r="B185" i="3"/>
  <c r="G184" i="3"/>
  <c r="F184" i="3"/>
  <c r="E184" i="3"/>
  <c r="D184" i="3"/>
  <c r="B184" i="3"/>
  <c r="G183" i="3"/>
  <c r="F183" i="3"/>
  <c r="E183" i="3"/>
  <c r="D183" i="3"/>
  <c r="B183" i="3"/>
  <c r="G182" i="3"/>
  <c r="F182" i="3"/>
  <c r="E182" i="3"/>
  <c r="D182" i="3"/>
  <c r="B182" i="3"/>
  <c r="G181" i="3"/>
  <c r="F181" i="3"/>
  <c r="E181" i="3"/>
  <c r="D181" i="3"/>
  <c r="B181" i="3"/>
  <c r="G180" i="3"/>
  <c r="F180" i="3"/>
  <c r="E180" i="3"/>
  <c r="D180" i="3"/>
  <c r="B180" i="3"/>
  <c r="G179" i="3"/>
  <c r="F179" i="3"/>
  <c r="E179" i="3"/>
  <c r="D179" i="3"/>
  <c r="B179" i="3"/>
  <c r="G178" i="3"/>
  <c r="F178" i="3"/>
  <c r="E178" i="3"/>
  <c r="D178" i="3"/>
  <c r="B178" i="3"/>
  <c r="G177" i="3"/>
  <c r="F177" i="3"/>
  <c r="E177" i="3"/>
  <c r="D177" i="3"/>
  <c r="B177" i="3"/>
  <c r="G176" i="3"/>
  <c r="F176" i="3"/>
  <c r="E176" i="3"/>
  <c r="D176" i="3"/>
  <c r="B176" i="3"/>
  <c r="G175" i="3"/>
  <c r="F175" i="3"/>
  <c r="E175" i="3"/>
  <c r="D175" i="3"/>
  <c r="B175" i="3"/>
  <c r="G174" i="3"/>
  <c r="F174" i="3"/>
  <c r="E174" i="3"/>
  <c r="D174" i="3"/>
  <c r="B174" i="3"/>
  <c r="G173" i="3"/>
  <c r="F173" i="3"/>
  <c r="E173" i="3"/>
  <c r="D173" i="3"/>
  <c r="B173" i="3"/>
  <c r="G172" i="3"/>
  <c r="F172" i="3"/>
  <c r="E172" i="3"/>
  <c r="D172" i="3"/>
  <c r="B172" i="3"/>
  <c r="G171" i="3"/>
  <c r="F171" i="3"/>
  <c r="E171" i="3"/>
  <c r="D171" i="3"/>
  <c r="B171" i="3"/>
  <c r="G170" i="3"/>
  <c r="F170" i="3"/>
  <c r="E170" i="3"/>
  <c r="D170" i="3"/>
  <c r="B170" i="3"/>
  <c r="G169" i="3"/>
  <c r="F169" i="3"/>
  <c r="E169" i="3"/>
  <c r="D169" i="3"/>
  <c r="B169" i="3"/>
  <c r="G168" i="3"/>
  <c r="F168" i="3"/>
  <c r="E168" i="3"/>
  <c r="D168" i="3"/>
  <c r="B168" i="3"/>
  <c r="G167" i="3"/>
  <c r="F167" i="3"/>
  <c r="E167" i="3"/>
  <c r="D167" i="3"/>
  <c r="B167" i="3"/>
  <c r="G166" i="3"/>
  <c r="F166" i="3"/>
  <c r="E166" i="3"/>
  <c r="D166" i="3"/>
  <c r="B166" i="3"/>
  <c r="G165" i="3"/>
  <c r="F165" i="3"/>
  <c r="E165" i="3"/>
  <c r="D165" i="3"/>
  <c r="B165" i="3"/>
  <c r="G164" i="3"/>
  <c r="F164" i="3"/>
  <c r="E164" i="3"/>
  <c r="D164" i="3"/>
  <c r="B164" i="3"/>
  <c r="G163" i="3"/>
  <c r="F163" i="3"/>
  <c r="E163" i="3"/>
  <c r="D163" i="3"/>
  <c r="B163" i="3"/>
  <c r="G162" i="3"/>
  <c r="F162" i="3"/>
  <c r="E162" i="3"/>
  <c r="D162" i="3"/>
  <c r="B162" i="3"/>
  <c r="G161" i="3"/>
  <c r="F161" i="3"/>
  <c r="E161" i="3"/>
  <c r="D161" i="3"/>
  <c r="B161" i="3"/>
  <c r="G160" i="3"/>
  <c r="F160" i="3"/>
  <c r="E160" i="3"/>
  <c r="D160" i="3"/>
  <c r="B160" i="3"/>
  <c r="G159" i="3"/>
  <c r="F159" i="3"/>
  <c r="E159" i="3"/>
  <c r="D159" i="3"/>
  <c r="B159" i="3"/>
  <c r="G158" i="3"/>
  <c r="F158" i="3"/>
  <c r="E158" i="3"/>
  <c r="D158" i="3"/>
  <c r="B158" i="3"/>
  <c r="G157" i="3"/>
  <c r="F157" i="3"/>
  <c r="E157" i="3"/>
  <c r="D157" i="3"/>
  <c r="B157" i="3"/>
  <c r="G156" i="3"/>
  <c r="F156" i="3"/>
  <c r="E156" i="3"/>
  <c r="D156" i="3"/>
  <c r="B156" i="3"/>
  <c r="G155" i="3"/>
  <c r="F155" i="3"/>
  <c r="E155" i="3"/>
  <c r="D155" i="3"/>
  <c r="B155" i="3"/>
  <c r="G154" i="3"/>
  <c r="F154" i="3"/>
  <c r="E154" i="3"/>
  <c r="D154" i="3"/>
  <c r="B154" i="3"/>
  <c r="G153" i="3"/>
  <c r="F153" i="3"/>
  <c r="E153" i="3"/>
  <c r="D153" i="3"/>
  <c r="B153" i="3"/>
  <c r="G152" i="3"/>
  <c r="F152" i="3"/>
  <c r="E152" i="3"/>
  <c r="D152" i="3"/>
  <c r="B152" i="3"/>
  <c r="G151" i="3"/>
  <c r="F151" i="3"/>
  <c r="E151" i="3"/>
  <c r="D151" i="3"/>
  <c r="B151" i="3"/>
  <c r="G150" i="3"/>
  <c r="F150" i="3"/>
  <c r="E150" i="3"/>
  <c r="D150" i="3"/>
  <c r="B150" i="3"/>
  <c r="G149" i="3"/>
  <c r="F149" i="3"/>
  <c r="E149" i="3"/>
  <c r="D149" i="3"/>
  <c r="B149" i="3"/>
  <c r="G148" i="3"/>
  <c r="F148" i="3"/>
  <c r="E148" i="3"/>
  <c r="D148" i="3"/>
  <c r="B148" i="3"/>
  <c r="G147" i="3"/>
  <c r="F147" i="3"/>
  <c r="E147" i="3"/>
  <c r="D147" i="3"/>
  <c r="B147" i="3"/>
  <c r="G146" i="3"/>
  <c r="F146" i="3"/>
  <c r="E146" i="3"/>
  <c r="D146" i="3"/>
  <c r="B146" i="3"/>
  <c r="G145" i="3"/>
  <c r="F145" i="3"/>
  <c r="E145" i="3"/>
  <c r="D145" i="3"/>
  <c r="B145" i="3"/>
  <c r="G144" i="3"/>
  <c r="F144" i="3"/>
  <c r="E144" i="3"/>
  <c r="D144" i="3"/>
  <c r="B144" i="3"/>
  <c r="G143" i="3"/>
  <c r="F143" i="3"/>
  <c r="E143" i="3"/>
  <c r="D143" i="3"/>
  <c r="B143" i="3"/>
  <c r="G142" i="3"/>
  <c r="F142" i="3"/>
  <c r="E142" i="3"/>
  <c r="D142" i="3"/>
  <c r="B142" i="3"/>
  <c r="G141" i="3"/>
  <c r="F141" i="3"/>
  <c r="E141" i="3"/>
  <c r="D141" i="3"/>
  <c r="B141" i="3"/>
  <c r="G140" i="3"/>
  <c r="F140" i="3"/>
  <c r="E140" i="3"/>
  <c r="D140" i="3"/>
  <c r="B140" i="3"/>
  <c r="G139" i="3"/>
  <c r="F139" i="3"/>
  <c r="E139" i="3"/>
  <c r="D139" i="3"/>
  <c r="B139" i="3"/>
  <c r="G138" i="3"/>
  <c r="F138" i="3"/>
  <c r="E138" i="3"/>
  <c r="D138" i="3"/>
  <c r="B138" i="3"/>
  <c r="G137" i="3"/>
  <c r="F137" i="3"/>
  <c r="E137" i="3"/>
  <c r="D137" i="3"/>
  <c r="B137" i="3"/>
  <c r="G136" i="3"/>
  <c r="F136" i="3"/>
  <c r="E136" i="3"/>
  <c r="D136" i="3"/>
  <c r="B136" i="3"/>
  <c r="G135" i="3"/>
  <c r="F135" i="3"/>
  <c r="E135" i="3"/>
  <c r="D135" i="3"/>
  <c r="B135" i="3"/>
  <c r="G134" i="3"/>
  <c r="F134" i="3"/>
  <c r="E134" i="3"/>
  <c r="D134" i="3"/>
  <c r="B134" i="3"/>
  <c r="G133" i="3"/>
  <c r="F133" i="3"/>
  <c r="E133" i="3"/>
  <c r="D133" i="3"/>
  <c r="B133" i="3"/>
  <c r="G132" i="3"/>
  <c r="F132" i="3"/>
  <c r="E132" i="3"/>
  <c r="D132" i="3"/>
  <c r="B132" i="3"/>
  <c r="G131" i="3"/>
  <c r="F131" i="3"/>
  <c r="E131" i="3"/>
  <c r="D131" i="3"/>
  <c r="B131" i="3"/>
  <c r="G130" i="3"/>
  <c r="F130" i="3"/>
  <c r="E130" i="3"/>
  <c r="D130" i="3"/>
  <c r="B130" i="3"/>
  <c r="G129" i="3"/>
  <c r="F129" i="3"/>
  <c r="E129" i="3"/>
  <c r="D129" i="3"/>
  <c r="B129" i="3"/>
  <c r="G128" i="3"/>
  <c r="F128" i="3"/>
  <c r="E128" i="3"/>
  <c r="D128" i="3"/>
  <c r="B128" i="3"/>
  <c r="G127" i="3"/>
  <c r="F127" i="3"/>
  <c r="E127" i="3"/>
  <c r="D127" i="3"/>
  <c r="B127" i="3"/>
  <c r="G126" i="3"/>
  <c r="F126" i="3"/>
  <c r="E126" i="3"/>
  <c r="D126" i="3"/>
  <c r="B126" i="3"/>
  <c r="G125" i="3"/>
  <c r="F125" i="3"/>
  <c r="E125" i="3"/>
  <c r="D125" i="3"/>
  <c r="B125" i="3"/>
  <c r="G124" i="3"/>
  <c r="F124" i="3"/>
  <c r="E124" i="3"/>
  <c r="D124" i="3"/>
  <c r="B124" i="3"/>
  <c r="G123" i="3"/>
  <c r="F123" i="3"/>
  <c r="E123" i="3"/>
  <c r="D123" i="3"/>
  <c r="B123" i="3"/>
  <c r="G122" i="3"/>
  <c r="F122" i="3"/>
  <c r="E122" i="3"/>
  <c r="D122" i="3"/>
  <c r="B122" i="3"/>
  <c r="G121" i="3"/>
  <c r="F121" i="3"/>
  <c r="E121" i="3"/>
  <c r="D121" i="3"/>
  <c r="B121" i="3"/>
  <c r="G120" i="3"/>
  <c r="F120" i="3"/>
  <c r="E120" i="3"/>
  <c r="D120" i="3"/>
  <c r="B120" i="3"/>
  <c r="G119" i="3"/>
  <c r="F119" i="3"/>
  <c r="E119" i="3"/>
  <c r="D119" i="3"/>
  <c r="B119" i="3"/>
  <c r="G118" i="3"/>
  <c r="F118" i="3"/>
  <c r="E118" i="3"/>
  <c r="D118" i="3"/>
  <c r="B118" i="3"/>
  <c r="G117" i="3"/>
  <c r="F117" i="3"/>
  <c r="E117" i="3"/>
  <c r="D117" i="3"/>
  <c r="B117" i="3"/>
  <c r="G116" i="3"/>
  <c r="F116" i="3"/>
  <c r="E116" i="3"/>
  <c r="D116" i="3"/>
  <c r="B116" i="3"/>
  <c r="G115" i="3"/>
  <c r="F115" i="3"/>
  <c r="E115" i="3"/>
  <c r="D115" i="3"/>
  <c r="B115" i="3"/>
  <c r="G114" i="3"/>
  <c r="F114" i="3"/>
  <c r="E114" i="3"/>
  <c r="D114" i="3"/>
  <c r="B114" i="3"/>
  <c r="G113" i="3"/>
  <c r="F113" i="3"/>
  <c r="E113" i="3"/>
  <c r="D113" i="3"/>
  <c r="B113" i="3"/>
  <c r="G112" i="3"/>
  <c r="F112" i="3"/>
  <c r="E112" i="3"/>
  <c r="D112" i="3"/>
  <c r="B112" i="3"/>
  <c r="G111" i="3"/>
  <c r="F111" i="3"/>
  <c r="E111" i="3"/>
  <c r="D111" i="3"/>
  <c r="B111" i="3"/>
  <c r="G110" i="3"/>
  <c r="F110" i="3"/>
  <c r="E110" i="3"/>
  <c r="D110" i="3"/>
  <c r="B110" i="3"/>
  <c r="G109" i="3"/>
  <c r="F109" i="3"/>
  <c r="E109" i="3"/>
  <c r="D109" i="3"/>
  <c r="B109" i="3"/>
  <c r="G108" i="3"/>
  <c r="F108" i="3"/>
  <c r="E108" i="3"/>
  <c r="D108" i="3"/>
  <c r="B108" i="3"/>
  <c r="G107" i="3"/>
  <c r="F107" i="3"/>
  <c r="E107" i="3"/>
  <c r="D107" i="3"/>
  <c r="B107" i="3"/>
  <c r="G106" i="3"/>
  <c r="F106" i="3"/>
  <c r="E106" i="3"/>
  <c r="D106" i="3"/>
  <c r="B106" i="3"/>
  <c r="G105" i="3"/>
  <c r="F105" i="3"/>
  <c r="E105" i="3"/>
  <c r="D105" i="3"/>
  <c r="B105" i="3"/>
  <c r="G104" i="3"/>
  <c r="F104" i="3"/>
  <c r="E104" i="3"/>
  <c r="D104" i="3"/>
  <c r="B104" i="3"/>
  <c r="G103" i="3"/>
  <c r="F103" i="3"/>
  <c r="E103" i="3"/>
  <c r="D103" i="3"/>
  <c r="B103" i="3"/>
  <c r="G102" i="3"/>
  <c r="F102" i="3"/>
  <c r="E102" i="3"/>
  <c r="D102" i="3"/>
  <c r="B102" i="3"/>
  <c r="G101" i="3"/>
  <c r="F101" i="3"/>
  <c r="E101" i="3"/>
  <c r="D101" i="3"/>
  <c r="B101" i="3"/>
  <c r="G100" i="3"/>
  <c r="F100" i="3"/>
  <c r="E100" i="3"/>
  <c r="D100" i="3"/>
  <c r="B100" i="3"/>
  <c r="G99" i="3"/>
  <c r="F99" i="3"/>
  <c r="E99" i="3"/>
  <c r="D99" i="3"/>
  <c r="B99" i="3"/>
  <c r="G98" i="3"/>
  <c r="F98" i="3"/>
  <c r="E98" i="3"/>
  <c r="D98" i="3"/>
  <c r="B98" i="3"/>
  <c r="G97" i="3"/>
  <c r="F97" i="3"/>
  <c r="E97" i="3"/>
  <c r="D97" i="3"/>
  <c r="B97" i="3"/>
  <c r="G96" i="3"/>
  <c r="F96" i="3"/>
  <c r="E96" i="3"/>
  <c r="D96" i="3"/>
  <c r="B96" i="3"/>
  <c r="G95" i="3"/>
  <c r="F95" i="3"/>
  <c r="E95" i="3"/>
  <c r="D95" i="3"/>
  <c r="B95" i="3"/>
  <c r="G94" i="3"/>
  <c r="F94" i="3"/>
  <c r="E94" i="3"/>
  <c r="D94" i="3"/>
  <c r="B94" i="3"/>
  <c r="G93" i="3"/>
  <c r="F93" i="3"/>
  <c r="E93" i="3"/>
  <c r="D93" i="3"/>
  <c r="B93" i="3"/>
  <c r="G92" i="3"/>
  <c r="F92" i="3"/>
  <c r="E92" i="3"/>
  <c r="D92" i="3"/>
  <c r="B92" i="3"/>
  <c r="G91" i="3"/>
  <c r="F91" i="3"/>
  <c r="E91" i="3"/>
  <c r="D91" i="3"/>
  <c r="B91" i="3"/>
  <c r="G90" i="3"/>
  <c r="F90" i="3"/>
  <c r="E90" i="3"/>
  <c r="D90" i="3"/>
  <c r="B90" i="3"/>
  <c r="G89" i="3"/>
  <c r="F89" i="3"/>
  <c r="E89" i="3"/>
  <c r="D89" i="3"/>
  <c r="B89" i="3"/>
  <c r="G88" i="3"/>
  <c r="F88" i="3"/>
  <c r="E88" i="3"/>
  <c r="D88" i="3"/>
  <c r="B88" i="3"/>
  <c r="G87" i="3"/>
  <c r="F87" i="3"/>
  <c r="E87" i="3"/>
  <c r="D87" i="3"/>
  <c r="B87" i="3"/>
  <c r="G86" i="3"/>
  <c r="F86" i="3"/>
  <c r="E86" i="3"/>
  <c r="D86" i="3"/>
  <c r="B86" i="3"/>
  <c r="G85" i="3"/>
  <c r="F85" i="3"/>
  <c r="E85" i="3"/>
  <c r="D85" i="3"/>
  <c r="B85" i="3"/>
  <c r="G84" i="3"/>
  <c r="F84" i="3"/>
  <c r="E84" i="3"/>
  <c r="D84" i="3"/>
  <c r="B84" i="3"/>
  <c r="G83" i="3"/>
  <c r="F83" i="3"/>
  <c r="E83" i="3"/>
  <c r="D83" i="3"/>
  <c r="B83" i="3"/>
  <c r="G82" i="3"/>
  <c r="F82" i="3"/>
  <c r="E82" i="3"/>
  <c r="D82" i="3"/>
  <c r="B82" i="3"/>
  <c r="G81" i="3"/>
  <c r="F81" i="3"/>
  <c r="E81" i="3"/>
  <c r="D81" i="3"/>
  <c r="B81" i="3"/>
  <c r="G80" i="3"/>
  <c r="F80" i="3"/>
  <c r="E80" i="3"/>
  <c r="D80" i="3"/>
  <c r="B80" i="3"/>
  <c r="G79" i="3"/>
  <c r="F79" i="3"/>
  <c r="E79" i="3"/>
  <c r="D79" i="3"/>
  <c r="B79" i="3"/>
  <c r="G78" i="3"/>
  <c r="F78" i="3"/>
  <c r="E78" i="3"/>
  <c r="D78" i="3"/>
  <c r="B78" i="3"/>
  <c r="G77" i="3"/>
  <c r="F77" i="3"/>
  <c r="E77" i="3"/>
  <c r="D77" i="3"/>
  <c r="B77" i="3"/>
  <c r="G76" i="3"/>
  <c r="F76" i="3"/>
  <c r="E76" i="3"/>
  <c r="D76" i="3"/>
  <c r="B76" i="3"/>
  <c r="G75" i="3"/>
  <c r="F75" i="3"/>
  <c r="E75" i="3"/>
  <c r="D75" i="3"/>
  <c r="B75" i="3"/>
  <c r="G74" i="3"/>
  <c r="F74" i="3"/>
  <c r="E74" i="3"/>
  <c r="D74" i="3"/>
  <c r="B74" i="3"/>
  <c r="G73" i="3"/>
  <c r="F73" i="3"/>
  <c r="E73" i="3"/>
  <c r="D73" i="3"/>
  <c r="B73" i="3"/>
  <c r="G72" i="3"/>
  <c r="F72" i="3"/>
  <c r="E72" i="3"/>
  <c r="D72" i="3"/>
  <c r="B72" i="3"/>
  <c r="G71" i="3"/>
  <c r="F71" i="3"/>
  <c r="E71" i="3"/>
  <c r="D71" i="3"/>
  <c r="B71" i="3"/>
  <c r="G70" i="3"/>
  <c r="F70" i="3"/>
  <c r="E70" i="3"/>
  <c r="D70" i="3"/>
  <c r="B70" i="3"/>
  <c r="G69" i="3"/>
  <c r="F69" i="3"/>
  <c r="E69" i="3"/>
  <c r="D69" i="3"/>
  <c r="B69" i="3"/>
  <c r="G68" i="3"/>
  <c r="F68" i="3"/>
  <c r="E68" i="3"/>
  <c r="D68" i="3"/>
  <c r="B68" i="3"/>
  <c r="G67" i="3"/>
  <c r="F67" i="3"/>
  <c r="E67" i="3"/>
  <c r="D67" i="3"/>
  <c r="B67" i="3"/>
  <c r="G66" i="3"/>
  <c r="F66" i="3"/>
  <c r="E66" i="3"/>
  <c r="D66" i="3"/>
  <c r="B66" i="3"/>
  <c r="G65" i="3"/>
  <c r="F65" i="3"/>
  <c r="E65" i="3"/>
  <c r="D65" i="3"/>
  <c r="B65" i="3"/>
  <c r="G64" i="3"/>
  <c r="F64" i="3"/>
  <c r="E64" i="3"/>
  <c r="D64" i="3"/>
  <c r="B64" i="3"/>
  <c r="G63" i="3"/>
  <c r="F63" i="3"/>
  <c r="E63" i="3"/>
  <c r="D63" i="3"/>
  <c r="B63" i="3"/>
  <c r="G62" i="3"/>
  <c r="F62" i="3"/>
  <c r="E62" i="3"/>
  <c r="D62" i="3"/>
  <c r="B62" i="3"/>
  <c r="G61" i="3"/>
  <c r="F61" i="3"/>
  <c r="E61" i="3"/>
  <c r="D61" i="3"/>
  <c r="B61" i="3"/>
  <c r="G60" i="3"/>
  <c r="F60" i="3"/>
  <c r="E60" i="3"/>
  <c r="D60" i="3"/>
  <c r="B60" i="3"/>
  <c r="G59" i="3"/>
  <c r="F59" i="3"/>
  <c r="E59" i="3"/>
  <c r="D59" i="3"/>
  <c r="B59" i="3"/>
  <c r="G58" i="3"/>
  <c r="F58" i="3"/>
  <c r="E58" i="3"/>
  <c r="D58" i="3"/>
  <c r="B58" i="3"/>
  <c r="G57" i="3"/>
  <c r="F57" i="3"/>
  <c r="E57" i="3"/>
  <c r="D57" i="3"/>
  <c r="B57" i="3"/>
  <c r="G56" i="3"/>
  <c r="F56" i="3"/>
  <c r="E56" i="3"/>
  <c r="D56" i="3"/>
  <c r="B56" i="3"/>
  <c r="G55" i="3"/>
  <c r="F55" i="3"/>
  <c r="E55" i="3"/>
  <c r="D55" i="3"/>
  <c r="B55" i="3"/>
  <c r="G54" i="3"/>
  <c r="F54" i="3"/>
  <c r="E54" i="3"/>
  <c r="D54" i="3"/>
  <c r="B54" i="3"/>
  <c r="G53" i="3"/>
  <c r="F53" i="3"/>
  <c r="E53" i="3"/>
  <c r="D53" i="3"/>
  <c r="B53" i="3"/>
  <c r="G52" i="3"/>
  <c r="F52" i="3"/>
  <c r="E52" i="3"/>
  <c r="D52" i="3"/>
  <c r="B52" i="3"/>
  <c r="G51" i="3"/>
  <c r="F51" i="3"/>
  <c r="E51" i="3"/>
  <c r="D51" i="3"/>
  <c r="B51" i="3"/>
  <c r="G50" i="3"/>
  <c r="F50" i="3"/>
  <c r="E50" i="3"/>
  <c r="D50" i="3"/>
  <c r="B50" i="3"/>
  <c r="G49" i="3"/>
  <c r="F49" i="3"/>
  <c r="E49" i="3"/>
  <c r="D49" i="3"/>
  <c r="B49" i="3"/>
  <c r="G48" i="3"/>
  <c r="F48" i="3"/>
  <c r="E48" i="3"/>
  <c r="D48" i="3"/>
  <c r="B48" i="3"/>
  <c r="G47" i="3"/>
  <c r="F47" i="3"/>
  <c r="E47" i="3"/>
  <c r="D47" i="3"/>
  <c r="B47" i="3"/>
  <c r="G46" i="3"/>
  <c r="F46" i="3"/>
  <c r="E46" i="3"/>
  <c r="D46" i="3"/>
  <c r="B46" i="3"/>
  <c r="G45" i="3"/>
  <c r="F45" i="3"/>
  <c r="E45" i="3"/>
  <c r="D45" i="3"/>
  <c r="B45" i="3"/>
  <c r="G44" i="3"/>
  <c r="F44" i="3"/>
  <c r="E44" i="3"/>
  <c r="D44" i="3"/>
  <c r="B44" i="3"/>
  <c r="G43" i="3"/>
  <c r="F43" i="3"/>
  <c r="E43" i="3"/>
  <c r="D43" i="3"/>
  <c r="B43" i="3"/>
  <c r="G42" i="3"/>
  <c r="F42" i="3"/>
  <c r="E42" i="3"/>
  <c r="D42" i="3"/>
  <c r="B42" i="3"/>
  <c r="G41" i="3"/>
  <c r="F41" i="3"/>
  <c r="E41" i="3"/>
  <c r="D41" i="3"/>
  <c r="B41" i="3"/>
  <c r="G40" i="3"/>
  <c r="F40" i="3"/>
  <c r="E40" i="3"/>
  <c r="D40" i="3"/>
  <c r="B40" i="3"/>
  <c r="G39" i="3"/>
  <c r="F39" i="3"/>
  <c r="E39" i="3"/>
  <c r="D39" i="3"/>
  <c r="B39" i="3"/>
  <c r="G38" i="3"/>
  <c r="F38" i="3"/>
  <c r="E38" i="3"/>
  <c r="D38" i="3"/>
  <c r="B38" i="3"/>
  <c r="G37" i="3"/>
  <c r="F37" i="3"/>
  <c r="E37" i="3"/>
  <c r="D37" i="3"/>
  <c r="B37" i="3"/>
  <c r="G36" i="3"/>
  <c r="F36" i="3"/>
  <c r="E36" i="3"/>
  <c r="D36" i="3"/>
  <c r="B36" i="3"/>
  <c r="G35" i="3"/>
  <c r="F35" i="3"/>
  <c r="E35" i="3"/>
  <c r="D35" i="3"/>
  <c r="B35" i="3"/>
  <c r="G34" i="3"/>
  <c r="F34" i="3"/>
  <c r="E34" i="3"/>
  <c r="D34" i="3"/>
  <c r="B34" i="3"/>
  <c r="G33" i="3"/>
  <c r="F33" i="3"/>
  <c r="E33" i="3"/>
  <c r="D33" i="3"/>
  <c r="B33" i="3"/>
  <c r="G32" i="3"/>
  <c r="F32" i="3"/>
  <c r="E32" i="3"/>
  <c r="D32" i="3"/>
  <c r="B32" i="3"/>
  <c r="G31" i="3"/>
  <c r="F31" i="3"/>
  <c r="E31" i="3"/>
  <c r="D31" i="3"/>
  <c r="B31" i="3"/>
  <c r="G30" i="3"/>
  <c r="F30" i="3"/>
  <c r="E30" i="3"/>
  <c r="D30" i="3"/>
  <c r="B30" i="3"/>
  <c r="G29" i="3"/>
  <c r="F29" i="3"/>
  <c r="E29" i="3"/>
  <c r="D29" i="3"/>
  <c r="B29" i="3"/>
  <c r="G28" i="3"/>
  <c r="F28" i="3"/>
  <c r="E28" i="3"/>
  <c r="D28" i="3"/>
  <c r="B28" i="3"/>
  <c r="G27" i="3"/>
  <c r="F27" i="3"/>
  <c r="E27" i="3"/>
  <c r="D27" i="3"/>
  <c r="B27" i="3"/>
  <c r="G26" i="3"/>
  <c r="F26" i="3"/>
  <c r="E26" i="3"/>
  <c r="D26" i="3"/>
  <c r="B26" i="3"/>
  <c r="G25" i="3"/>
  <c r="F25" i="3"/>
  <c r="E25" i="3"/>
  <c r="D25" i="3"/>
  <c r="B25" i="3"/>
  <c r="G24" i="3"/>
  <c r="F24" i="3"/>
  <c r="E24" i="3"/>
  <c r="D24" i="3"/>
  <c r="B24" i="3"/>
  <c r="G23" i="3"/>
  <c r="F23" i="3"/>
  <c r="E23" i="3"/>
  <c r="D23" i="3"/>
  <c r="B23" i="3"/>
  <c r="G22" i="3"/>
  <c r="F22" i="3"/>
  <c r="E22" i="3"/>
  <c r="D22" i="3"/>
  <c r="B22" i="3"/>
  <c r="G21" i="3"/>
  <c r="F21" i="3"/>
  <c r="E21" i="3"/>
  <c r="D21" i="3"/>
  <c r="B21" i="3"/>
  <c r="G20" i="3"/>
  <c r="F20" i="3"/>
  <c r="E20" i="3"/>
  <c r="D20" i="3"/>
  <c r="B20" i="3"/>
  <c r="G19" i="3"/>
  <c r="F19" i="3"/>
  <c r="E19" i="3"/>
  <c r="D19" i="3"/>
  <c r="B19" i="3"/>
  <c r="G18" i="3"/>
  <c r="F18" i="3"/>
  <c r="E18" i="3"/>
  <c r="D18" i="3"/>
  <c r="B18" i="3"/>
  <c r="G17" i="3"/>
  <c r="F17" i="3"/>
  <c r="E17" i="3"/>
  <c r="D17" i="3"/>
  <c r="B17" i="3"/>
  <c r="G16" i="3"/>
  <c r="F16" i="3"/>
  <c r="E16" i="3"/>
  <c r="D16" i="3"/>
  <c r="B16" i="3"/>
  <c r="G15" i="3"/>
  <c r="F15" i="3"/>
  <c r="E15" i="3"/>
  <c r="D15" i="3"/>
  <c r="B15" i="3"/>
  <c r="G14" i="3"/>
  <c r="F14" i="3"/>
  <c r="E14" i="3"/>
  <c r="D14" i="3"/>
  <c r="B14" i="3"/>
  <c r="G13" i="3"/>
  <c r="F13" i="3"/>
  <c r="E13" i="3"/>
  <c r="D13" i="3"/>
  <c r="B13" i="3"/>
  <c r="G12" i="3"/>
  <c r="F12" i="3"/>
  <c r="E12" i="3"/>
  <c r="D12" i="3"/>
  <c r="B12" i="3"/>
  <c r="G11" i="3"/>
  <c r="F11" i="3"/>
  <c r="E11" i="3"/>
  <c r="D11" i="3"/>
  <c r="B11" i="3"/>
  <c r="G10" i="3"/>
  <c r="F10" i="3"/>
  <c r="E10" i="3"/>
  <c r="D10" i="3"/>
  <c r="B10" i="3"/>
  <c r="G9" i="3"/>
  <c r="F9" i="3"/>
  <c r="E9" i="3"/>
  <c r="D9" i="3"/>
  <c r="B9" i="3"/>
  <c r="G8" i="3"/>
  <c r="F8" i="3"/>
  <c r="E8" i="3"/>
  <c r="D8" i="3"/>
  <c r="B8" i="3"/>
  <c r="G7" i="3"/>
  <c r="F7" i="3"/>
  <c r="E7" i="3"/>
  <c r="D7" i="3"/>
  <c r="B7" i="3"/>
  <c r="G6" i="3"/>
  <c r="F6" i="3"/>
  <c r="E6" i="3"/>
  <c r="D6" i="3"/>
  <c r="B6" i="3"/>
  <c r="G5" i="3"/>
  <c r="F5" i="3"/>
  <c r="E5" i="3"/>
  <c r="D5" i="3"/>
  <c r="B5" i="3"/>
  <c r="G4" i="3"/>
  <c r="F4" i="3"/>
  <c r="E4" i="3"/>
  <c r="D4" i="3"/>
  <c r="B4" i="3"/>
  <c r="G3" i="3"/>
  <c r="F3" i="3"/>
  <c r="E3" i="3"/>
  <c r="D3" i="3"/>
  <c r="B3" i="3"/>
  <c r="H3" i="3" s="1"/>
  <c r="G2" i="3"/>
  <c r="F2" i="3"/>
  <c r="E2" i="3"/>
  <c r="D2" i="3"/>
  <c r="B2" i="3"/>
  <c r="B190" i="3"/>
  <c r="B191" i="3"/>
  <c r="A191" i="3"/>
  <c r="A190" i="3"/>
  <c r="A189" i="3"/>
  <c r="H189" i="3" s="1"/>
  <c r="A188" i="3"/>
  <c r="J306" i="1"/>
  <c r="S302" i="1"/>
  <c r="R302" i="1"/>
  <c r="Q302" i="1"/>
  <c r="P302" i="1"/>
  <c r="E302" i="1"/>
  <c r="V301" i="1"/>
  <c r="U301" i="1"/>
  <c r="T301" i="1"/>
  <c r="S301" i="1"/>
  <c r="R301" i="1"/>
  <c r="Q301" i="1"/>
  <c r="P301" i="1"/>
  <c r="Y300" i="1"/>
  <c r="X300" i="1"/>
  <c r="W300" i="1"/>
  <c r="V300" i="1"/>
  <c r="U300" i="1"/>
  <c r="T300" i="1"/>
  <c r="S300" i="1"/>
  <c r="R300" i="1"/>
  <c r="Q300" i="1"/>
  <c r="P300" i="1"/>
  <c r="W296" i="1"/>
  <c r="Y296" i="1"/>
  <c r="X296" i="1"/>
  <c r="S299" i="1"/>
  <c r="R299" i="1"/>
  <c r="Q299" i="1"/>
  <c r="P299"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H2"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N309" i="1"/>
  <c r="M309" i="1"/>
  <c r="L309" i="1"/>
  <c r="K309" i="1"/>
  <c r="J309" i="1"/>
  <c r="I309" i="1"/>
  <c r="H309"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s="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H190" i="3" l="1"/>
  <c r="H191" i="3"/>
  <c r="J189" i="3"/>
  <c r="H188" i="3"/>
  <c r="H186" i="3"/>
  <c r="H187" i="3"/>
  <c r="H184" i="3"/>
  <c r="H185" i="3"/>
  <c r="H182" i="3"/>
  <c r="H183" i="3"/>
  <c r="H180" i="3"/>
  <c r="H181" i="3"/>
  <c r="H178" i="3"/>
  <c r="H179" i="3"/>
  <c r="H176" i="3"/>
  <c r="H177" i="3"/>
  <c r="H174" i="3"/>
  <c r="H175" i="3"/>
  <c r="H173" i="3"/>
  <c r="H172" i="3"/>
  <c r="H4" i="3"/>
  <c r="H7" i="3"/>
  <c r="A9" i="3"/>
  <c r="A6" i="3"/>
  <c r="H5" i="3"/>
  <c r="X306" i="1"/>
  <c r="X307" i="1"/>
  <c r="F141" i="1"/>
  <c r="F142" i="1"/>
  <c r="F145" i="1" s="1"/>
  <c r="F148" i="1" s="1"/>
  <c r="F151" i="1" s="1"/>
  <c r="F154" i="1" s="1"/>
  <c r="F157" i="1" s="1"/>
  <c r="F160" i="1" s="1"/>
  <c r="F163" i="1" s="1"/>
  <c r="F166" i="1" s="1"/>
  <c r="F169" i="1" s="1"/>
  <c r="F172" i="1" s="1"/>
  <c r="F175" i="1" s="1"/>
  <c r="F180" i="1" s="1"/>
  <c r="F183" i="1" s="1"/>
  <c r="F186" i="1" s="1"/>
  <c r="F189" i="1" s="1"/>
  <c r="F192" i="1" s="1"/>
  <c r="F195" i="1" s="1"/>
  <c r="I191" i="3" l="1"/>
  <c r="J191" i="3"/>
  <c r="I190" i="3"/>
  <c r="J190" i="3"/>
  <c r="I189" i="3"/>
  <c r="J188" i="3"/>
  <c r="I188" i="3"/>
  <c r="J187" i="3"/>
  <c r="I187" i="3"/>
  <c r="J186" i="3"/>
  <c r="I186" i="3"/>
  <c r="J185" i="3"/>
  <c r="I185" i="3"/>
  <c r="J184" i="3"/>
  <c r="I184" i="3"/>
  <c r="J183" i="3"/>
  <c r="I183" i="3"/>
  <c r="J182" i="3"/>
  <c r="I182" i="3"/>
  <c r="J181" i="3"/>
  <c r="I181" i="3"/>
  <c r="J180" i="3"/>
  <c r="I180" i="3"/>
  <c r="I179" i="3"/>
  <c r="J179" i="3"/>
  <c r="I178" i="3"/>
  <c r="J178" i="3"/>
  <c r="I177" i="3"/>
  <c r="J177" i="3"/>
  <c r="J176" i="3"/>
  <c r="I176" i="3"/>
  <c r="I175" i="3"/>
  <c r="J175" i="3"/>
  <c r="J174" i="3"/>
  <c r="I174" i="3"/>
  <c r="I173" i="3"/>
  <c r="L173" i="3" s="1"/>
  <c r="J172" i="3"/>
  <c r="I172" i="3"/>
  <c r="L172" i="3" s="1"/>
  <c r="J173" i="3"/>
  <c r="I2" i="3"/>
  <c r="K2" i="3" s="1"/>
  <c r="J3" i="3"/>
  <c r="I3" i="3"/>
  <c r="J2" i="3"/>
  <c r="I4" i="3"/>
  <c r="J5" i="3"/>
  <c r="I5" i="3"/>
  <c r="J4" i="3"/>
  <c r="H6" i="3"/>
  <c r="A8" i="3"/>
  <c r="H9" i="3"/>
  <c r="A11" i="3"/>
  <c r="Y306" i="1"/>
  <c r="Y307" i="1"/>
  <c r="F144" i="1"/>
  <c r="L190" i="3" l="1"/>
  <c r="K190" i="3"/>
  <c r="L191" i="3"/>
  <c r="K191" i="3"/>
  <c r="L188" i="3"/>
  <c r="K188" i="3"/>
  <c r="L189" i="3"/>
  <c r="K189" i="3"/>
  <c r="L187" i="3"/>
  <c r="K187" i="3"/>
  <c r="L186" i="3"/>
  <c r="K186" i="3"/>
  <c r="L184" i="3"/>
  <c r="K184" i="3"/>
  <c r="L185" i="3"/>
  <c r="K185" i="3"/>
  <c r="L183" i="3"/>
  <c r="K183" i="3"/>
  <c r="L182" i="3"/>
  <c r="K182" i="3"/>
  <c r="L181" i="3"/>
  <c r="K181" i="3"/>
  <c r="K180" i="3"/>
  <c r="L180" i="3"/>
  <c r="K173" i="3"/>
  <c r="L178" i="3"/>
  <c r="K178" i="3"/>
  <c r="L179" i="3"/>
  <c r="K179" i="3"/>
  <c r="K176" i="3"/>
  <c r="L176" i="3"/>
  <c r="L177" i="3"/>
  <c r="K177" i="3"/>
  <c r="K174" i="3"/>
  <c r="L174" i="3"/>
  <c r="L175" i="3"/>
  <c r="K175" i="3"/>
  <c r="K3" i="3"/>
  <c r="L2" i="3"/>
  <c r="K172" i="3"/>
  <c r="L3" i="3"/>
  <c r="I7" i="3"/>
  <c r="L7" i="3" s="1"/>
  <c r="L5" i="3"/>
  <c r="K5" i="3"/>
  <c r="L4" i="3"/>
  <c r="K4" i="3"/>
  <c r="J7" i="3"/>
  <c r="I6" i="3"/>
  <c r="J6" i="3"/>
  <c r="H11" i="3"/>
  <c r="A13" i="3"/>
  <c r="H8" i="3"/>
  <c r="A10" i="3"/>
  <c r="F147" i="1"/>
  <c r="K7" i="3" l="1"/>
  <c r="K6" i="3"/>
  <c r="L6" i="3"/>
  <c r="J8" i="3"/>
  <c r="I9" i="3"/>
  <c r="I8" i="3"/>
  <c r="J9" i="3"/>
  <c r="H10" i="3"/>
  <c r="A12" i="3"/>
  <c r="A15" i="3"/>
  <c r="H13" i="3"/>
  <c r="F150" i="1"/>
  <c r="I11" i="3" l="1"/>
  <c r="K9" i="3"/>
  <c r="L9" i="3"/>
  <c r="L11" i="3"/>
  <c r="K8" i="3"/>
  <c r="L8" i="3"/>
  <c r="J10" i="3"/>
  <c r="I10" i="3"/>
  <c r="J11" i="3"/>
  <c r="K11" i="3" s="1"/>
  <c r="H12" i="3"/>
  <c r="A14" i="3"/>
  <c r="H15" i="3"/>
  <c r="A17" i="3"/>
  <c r="F153" i="1"/>
  <c r="K10" i="3" l="1"/>
  <c r="L10" i="3"/>
  <c r="J13" i="3"/>
  <c r="I12" i="3"/>
  <c r="J12" i="3"/>
  <c r="I13" i="3"/>
  <c r="A19" i="3"/>
  <c r="H17" i="3"/>
  <c r="A16" i="3"/>
  <c r="H14" i="3"/>
  <c r="F156" i="1"/>
  <c r="L13" i="3" l="1"/>
  <c r="K13" i="3"/>
  <c r="L12" i="3"/>
  <c r="K12" i="3"/>
  <c r="I15" i="3"/>
  <c r="J15" i="3"/>
  <c r="I14" i="3"/>
  <c r="J14" i="3"/>
  <c r="H16" i="3"/>
  <c r="A18" i="3"/>
  <c r="H19" i="3"/>
  <c r="A21" i="3"/>
  <c r="F159" i="1"/>
  <c r="K14" i="3" l="1"/>
  <c r="L14" i="3"/>
  <c r="K15" i="3"/>
  <c r="L15" i="3"/>
  <c r="J17" i="3"/>
  <c r="I17" i="3"/>
  <c r="I16" i="3"/>
  <c r="J16" i="3"/>
  <c r="H18" i="3"/>
  <c r="A20" i="3"/>
  <c r="A23" i="3"/>
  <c r="H21" i="3"/>
  <c r="F162" i="1"/>
  <c r="K16" i="3" l="1"/>
  <c r="L16" i="3"/>
  <c r="K17" i="3"/>
  <c r="L17" i="3"/>
  <c r="I19" i="3"/>
  <c r="J19" i="3"/>
  <c r="J18" i="3"/>
  <c r="I18" i="3"/>
  <c r="H23" i="3"/>
  <c r="A25" i="3"/>
  <c r="H20" i="3"/>
  <c r="A22" i="3"/>
  <c r="F165" i="1"/>
  <c r="K19" i="3" l="1"/>
  <c r="L19" i="3"/>
  <c r="K18" i="3"/>
  <c r="L18" i="3"/>
  <c r="J21" i="3"/>
  <c r="I21" i="3"/>
  <c r="J20" i="3"/>
  <c r="I20" i="3"/>
  <c r="H22" i="3"/>
  <c r="A24" i="3"/>
  <c r="A27" i="3"/>
  <c r="H25" i="3"/>
  <c r="F168" i="1"/>
  <c r="F171" i="1" s="1"/>
  <c r="F174" i="1" s="1"/>
  <c r="F179" i="1" s="1"/>
  <c r="F182" i="1" s="1"/>
  <c r="F185" i="1" s="1"/>
  <c r="F188" i="1" s="1"/>
  <c r="F191" i="1" s="1"/>
  <c r="F194" i="1" s="1"/>
  <c r="L307" i="1"/>
  <c r="J23" i="3" l="1"/>
  <c r="L20" i="3"/>
  <c r="K20" i="3"/>
  <c r="L21" i="3"/>
  <c r="K21" i="3"/>
  <c r="I22" i="3"/>
  <c r="J22" i="3"/>
  <c r="I23" i="3"/>
  <c r="H27" i="3"/>
  <c r="A29" i="3"/>
  <c r="A26" i="3"/>
  <c r="H24" i="3"/>
  <c r="K308" i="1"/>
  <c r="H305" i="1"/>
  <c r="I308" i="1"/>
  <c r="J308" i="1"/>
  <c r="M308" i="1"/>
  <c r="N308" i="1"/>
  <c r="H308" i="1"/>
  <c r="L308" i="1"/>
  <c r="L306" i="1"/>
  <c r="N307" i="1"/>
  <c r="M305" i="1"/>
  <c r="K305" i="1"/>
  <c r="H306" i="1"/>
  <c r="N306" i="1"/>
  <c r="I307" i="1"/>
  <c r="M306" i="1"/>
  <c r="L305" i="1"/>
  <c r="K307" i="1"/>
  <c r="I306" i="1"/>
  <c r="J307" i="1"/>
  <c r="J305" i="1"/>
  <c r="H307" i="1"/>
  <c r="K306" i="1"/>
  <c r="I305" i="1"/>
  <c r="N305" i="1"/>
  <c r="M307" i="1"/>
  <c r="K23" i="3" l="1"/>
  <c r="L23" i="3"/>
  <c r="K22" i="3"/>
  <c r="L22" i="3"/>
  <c r="J25" i="3"/>
  <c r="I25" i="3"/>
  <c r="I24" i="3"/>
  <c r="J24" i="3"/>
  <c r="H26" i="3"/>
  <c r="A28" i="3"/>
  <c r="A31" i="3"/>
  <c r="H29" i="3"/>
  <c r="K24" i="3" l="1"/>
  <c r="L24" i="3"/>
  <c r="K25" i="3"/>
  <c r="L25" i="3"/>
  <c r="I27" i="3"/>
  <c r="J27" i="3"/>
  <c r="J26" i="3"/>
  <c r="I26" i="3"/>
  <c r="A33" i="3"/>
  <c r="H31" i="3"/>
  <c r="A30" i="3"/>
  <c r="H28" i="3"/>
  <c r="K26" i="3" l="1"/>
  <c r="L26" i="3"/>
  <c r="K27" i="3"/>
  <c r="L27" i="3"/>
  <c r="J29" i="3"/>
  <c r="I29" i="3"/>
  <c r="J28" i="3"/>
  <c r="I28" i="3"/>
  <c r="H30" i="3"/>
  <c r="A32" i="3"/>
  <c r="A35" i="3"/>
  <c r="H33" i="3"/>
  <c r="L28" i="3" l="1"/>
  <c r="K28" i="3"/>
  <c r="L29" i="3"/>
  <c r="K29" i="3"/>
  <c r="J31" i="3"/>
  <c r="I31" i="3"/>
  <c r="I30" i="3"/>
  <c r="J30" i="3"/>
  <c r="H35" i="3"/>
  <c r="A37" i="3"/>
  <c r="A34" i="3"/>
  <c r="H32" i="3"/>
  <c r="I33" i="3" l="1"/>
  <c r="K31" i="3"/>
  <c r="L31" i="3"/>
  <c r="K30" i="3"/>
  <c r="L30" i="3"/>
  <c r="L33" i="3"/>
  <c r="I32" i="3"/>
  <c r="J32" i="3"/>
  <c r="J33" i="3"/>
  <c r="K33" i="3" s="1"/>
  <c r="H34" i="3"/>
  <c r="A36" i="3"/>
  <c r="A39" i="3"/>
  <c r="H37" i="3"/>
  <c r="J35" i="3" l="1"/>
  <c r="K32" i="3"/>
  <c r="L32" i="3"/>
  <c r="I35" i="3"/>
  <c r="J34" i="3"/>
  <c r="I34" i="3"/>
  <c r="H39" i="3"/>
  <c r="A41" i="3"/>
  <c r="A38" i="3"/>
  <c r="H36" i="3"/>
  <c r="K35" i="3" l="1"/>
  <c r="L35" i="3"/>
  <c r="K34" i="3"/>
  <c r="L34" i="3"/>
  <c r="I37" i="3"/>
  <c r="I36" i="3"/>
  <c r="J36" i="3"/>
  <c r="J37" i="3"/>
  <c r="A40" i="3"/>
  <c r="H38" i="3"/>
  <c r="A43" i="3"/>
  <c r="H41" i="3"/>
  <c r="I39" i="3" l="1"/>
  <c r="L36" i="3"/>
  <c r="K36" i="3"/>
  <c r="L37" i="3"/>
  <c r="K37" i="3"/>
  <c r="K39" i="3"/>
  <c r="L39" i="3"/>
  <c r="J39" i="3"/>
  <c r="I38" i="3"/>
  <c r="J38" i="3"/>
  <c r="A45" i="3"/>
  <c r="H43" i="3"/>
  <c r="H40" i="3"/>
  <c r="A42" i="3"/>
  <c r="J40" i="3" l="1"/>
  <c r="K38" i="3"/>
  <c r="L38" i="3"/>
  <c r="I41" i="3"/>
  <c r="I40" i="3"/>
  <c r="J41" i="3"/>
  <c r="H42" i="3"/>
  <c r="A44" i="3"/>
  <c r="A47" i="3"/>
  <c r="H45" i="3"/>
  <c r="I43" i="3" l="1"/>
  <c r="K41" i="3"/>
  <c r="L41" i="3"/>
  <c r="K40" i="3"/>
  <c r="L40" i="3"/>
  <c r="J43" i="3"/>
  <c r="J42" i="3"/>
  <c r="I42" i="3"/>
  <c r="H47" i="3"/>
  <c r="A49" i="3"/>
  <c r="A46" i="3"/>
  <c r="H44" i="3"/>
  <c r="K42" i="3" l="1"/>
  <c r="L42" i="3"/>
  <c r="K43" i="3"/>
  <c r="L43" i="3"/>
  <c r="J45" i="3"/>
  <c r="I45" i="3"/>
  <c r="J44" i="3"/>
  <c r="I44" i="3"/>
  <c r="H46" i="3"/>
  <c r="A48" i="3"/>
  <c r="A51" i="3"/>
  <c r="H49" i="3"/>
  <c r="J47" i="3" l="1"/>
  <c r="L44" i="3"/>
  <c r="K44" i="3"/>
  <c r="L45" i="3"/>
  <c r="K45" i="3"/>
  <c r="I47" i="3"/>
  <c r="I46" i="3"/>
  <c r="J46" i="3"/>
  <c r="A53" i="3"/>
  <c r="H51" i="3"/>
  <c r="A50" i="3"/>
  <c r="H48" i="3"/>
  <c r="K47" i="3" l="1"/>
  <c r="L47" i="3"/>
  <c r="K46" i="3"/>
  <c r="L46" i="3"/>
  <c r="I49" i="3"/>
  <c r="I48" i="3"/>
  <c r="J49" i="3"/>
  <c r="J48" i="3"/>
  <c r="H50" i="3"/>
  <c r="A52" i="3"/>
  <c r="A55" i="3"/>
  <c r="H53" i="3"/>
  <c r="I51" i="3" l="1"/>
  <c r="K49" i="3"/>
  <c r="L49" i="3"/>
  <c r="K48" i="3"/>
  <c r="L48" i="3"/>
  <c r="L51" i="3"/>
  <c r="J50" i="3"/>
  <c r="I50" i="3"/>
  <c r="J51" i="3"/>
  <c r="K51" i="3" s="1"/>
  <c r="A57" i="3"/>
  <c r="H55" i="3"/>
  <c r="A54" i="3"/>
  <c r="H52" i="3"/>
  <c r="K50" i="3" l="1"/>
  <c r="L50" i="3"/>
  <c r="J53" i="3"/>
  <c r="I53" i="3"/>
  <c r="J52" i="3"/>
  <c r="I52" i="3"/>
  <c r="H54" i="3"/>
  <c r="A56" i="3"/>
  <c r="H57" i="3"/>
  <c r="A59" i="3"/>
  <c r="J55" i="3" l="1"/>
  <c r="L53" i="3"/>
  <c r="K53" i="3"/>
  <c r="L52" i="3"/>
  <c r="K52" i="3"/>
  <c r="I55" i="3"/>
  <c r="I54" i="3"/>
  <c r="J54" i="3"/>
  <c r="A58" i="3"/>
  <c r="H56" i="3"/>
  <c r="H59" i="3"/>
  <c r="A61" i="3"/>
  <c r="K54" i="3" l="1"/>
  <c r="L54" i="3"/>
  <c r="K55" i="3"/>
  <c r="L55" i="3"/>
  <c r="J56" i="3"/>
  <c r="J57" i="3"/>
  <c r="I56" i="3"/>
  <c r="I57" i="3"/>
  <c r="A63" i="3"/>
  <c r="H61" i="3"/>
  <c r="H58" i="3"/>
  <c r="A60" i="3"/>
  <c r="I59" i="3" l="1"/>
  <c r="K59" i="3" s="1"/>
  <c r="K57" i="3"/>
  <c r="L57" i="3"/>
  <c r="L59" i="3"/>
  <c r="K56" i="3"/>
  <c r="L56" i="3"/>
  <c r="J58" i="3"/>
  <c r="I58" i="3"/>
  <c r="J59" i="3"/>
  <c r="A62" i="3"/>
  <c r="H60" i="3"/>
  <c r="H63" i="3"/>
  <c r="A65" i="3"/>
  <c r="J61" i="3" l="1"/>
  <c r="K58" i="3"/>
  <c r="L58" i="3"/>
  <c r="I61" i="3"/>
  <c r="J60" i="3"/>
  <c r="I60" i="3"/>
  <c r="A67" i="3"/>
  <c r="H65" i="3"/>
  <c r="A64" i="3"/>
  <c r="H62" i="3"/>
  <c r="L61" i="3" l="1"/>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<sst xmlns="http://schemas.openxmlformats.org/spreadsheetml/2006/main" count="1555" uniqueCount="94">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</sst>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30">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488083680553" createdVersion="8" refreshedVersion="8" minRefreshableVersion="3" recordCount="270" xr:uid="{132FE297-F2D8-E448-A160-853FB0ACADD3}">
  <cacheSource type="worksheet">
    <worksheetSource ref="A1:N271"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03T00:00:00"/>
    </cacheField>
    <cacheField name="Game" numFmtId="0">
      <sharedItems containsSemiMixedTypes="0" containsString="0" containsNumber="1" containsInteger="1" minValue="1" maxValue="88"/>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8"/>
    </cacheField>
    <cacheField name="Joshua" numFmtId="0">
      <sharedItems containsString="0" containsBlank="1" containsNumber="1" containsInteger="1" minValue="0" maxValue="7"/>
    </cacheField>
    <cacheField name="Quadri" numFmtId="0">
      <sharedItems containsString="0" containsBlank="1" containsNumber="1" containsInteger="1" minValue="0" maxValue="5"/>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1.510307060184" createdVersion="8" refreshedVersion="8" minRefreshableVersion="3" recordCount="63" xr:uid="{FA6C5F32-619D-F54B-AF35-F275F03BBFD0}">
  <cacheSource type="worksheet">
    <worksheetSource ref="A1:G64" sheet="Next Gen"/>
  </cacheSource>
  <cacheFields count="12">
    <cacheField name="Game" numFmtId="0">
      <sharedItems containsSemiMixedTypes="0" containsString="0" containsNumber="1" containsInteger="1" minValue="71" maxValue="98"/>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039024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C87E5-B97A-7A41-B8CB-BDC4B3344B4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16:N321"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29">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28">
      <pivotArea collapsedLevelsAreSubtotals="1" fieldPosition="0">
        <references count="1">
          <reference field="2" count="0"/>
        </references>
      </pivotArea>
    </format>
    <format dxfId="27">
      <pivotArea grandRow="1" outline="0" collapsedLevelsAreSubtotals="1" fieldPosition="0"/>
    </format>
    <format dxfId="26">
      <pivotArea collapsedLevelsAreSubtotals="1" fieldPosition="0">
        <references count="2">
          <reference field="4294967294" count="1" selected="0">
            <x v="0"/>
          </reference>
          <reference field="2" count="0"/>
        </references>
      </pivotArea>
    </format>
    <format dxfId="2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6F5F36-B203-2D43-985A-199A2B2FB17E}" name="PivotTable1" cacheId="16"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24">
      <pivotArea collapsedLevelsAreSubtotals="1" fieldPosition="0">
        <references count="1">
          <reference field="1" count="0"/>
        </references>
      </pivotArea>
    </format>
    <format dxfId="23">
      <pivotArea grandRow="1" outline="0" collapsedLevelsAreSubtotals="1" fieldPosition="0"/>
    </format>
    <format dxfId="22">
      <pivotArea outline="0" collapsedLevelsAreSubtotals="1" fieldPosition="0">
        <references count="1">
          <reference field="4294967294" count="1" selected="0">
            <x v="0"/>
          </reference>
        </references>
      </pivotArea>
    </format>
    <format dxfId="21">
      <pivotArea collapsedLevelsAreSubtotals="1" fieldPosition="0">
        <references count="2">
          <reference field="4294967294" count="1" selected="0">
            <x v="4"/>
          </reference>
          <reference field="1" count="1">
            <x v="2"/>
          </reference>
        </references>
      </pivotArea>
    </format>
    <format dxfId="2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03902484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63"/>
  <sheetViews>
    <sheetView workbookViewId="0">
      <pane ySplit="1" topLeftCell="A281" activePane="bottomLeft" state="frozen"/>
      <selection pane="bottomLeft" activeCell="E302" sqref="E302"/>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IF(SUM(H296:H299)&gt;SUM(I296:I299), "Caleb", "Joshua")</f>
        <v>Caleb</v>
      </c>
      <c r="X296" s="11">
        <f>ABS(SUM(H296:H299)-SUM(I296:I299))</f>
        <v>1</v>
      </c>
      <c r="Y296" s="11">
        <f>SUM(H296:H299, I296:I299)</f>
        <v>11</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 t="shared" ref="P299:P302" si="523">COUNTA(H299)</f>
        <v>1</v>
      </c>
      <c r="Q299" s="2">
        <f t="shared" ref="Q299:Q302" si="524">COUNTA(I299)</f>
        <v>1</v>
      </c>
      <c r="R299" s="2">
        <f t="shared" ref="R299:R302" si="525">COUNTA(J299)</f>
        <v>0</v>
      </c>
      <c r="S299" s="2">
        <f t="shared" ref="S299:S302" si="526">COUNTA(K299)</f>
        <v>0</v>
      </c>
      <c r="T299" s="2"/>
      <c r="U299" s="2"/>
      <c r="V299" s="2"/>
      <c r="W299" s="11"/>
      <c r="X299" s="11"/>
      <c r="Y299" s="11"/>
    </row>
    <row r="300" spans="1:25">
      <c r="A300" s="1" t="s">
        <v>30</v>
      </c>
      <c r="B300" s="1" t="s">
        <v>22</v>
      </c>
      <c r="C300" s="1" t="s">
        <v>16</v>
      </c>
      <c r="D300" s="4">
        <v>45791</v>
      </c>
      <c r="E300" s="2">
        <f t="shared" ref="E300:E302" si="527">E297+1</f>
        <v>98</v>
      </c>
      <c r="F300" s="2">
        <v>1</v>
      </c>
      <c r="G300" s="1" t="s">
        <v>8</v>
      </c>
      <c r="H300" s="1">
        <v>2</v>
      </c>
      <c r="I300" s="1">
        <v>1</v>
      </c>
      <c r="J300" s="1">
        <v>0</v>
      </c>
      <c r="K300" s="2"/>
      <c r="L300" s="2"/>
      <c r="M300" s="2"/>
      <c r="N300" s="2"/>
      <c r="P300" s="2">
        <f t="shared" si="523"/>
        <v>1</v>
      </c>
      <c r="Q300" s="2">
        <f t="shared" si="524"/>
        <v>1</v>
      </c>
      <c r="R300" s="2">
        <f t="shared" si="525"/>
        <v>1</v>
      </c>
      <c r="S300" s="2">
        <f t="shared" si="526"/>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7"/>
        <v>98</v>
      </c>
      <c r="F301" s="2">
        <v>2</v>
      </c>
      <c r="G301" s="1" t="s">
        <v>8</v>
      </c>
      <c r="H301" s="1">
        <v>0</v>
      </c>
      <c r="I301" s="1">
        <v>0</v>
      </c>
      <c r="J301" s="1">
        <v>3</v>
      </c>
      <c r="K301" s="2"/>
      <c r="L301" s="2"/>
      <c r="M301" s="2"/>
      <c r="N301" s="2"/>
      <c r="P301" s="2">
        <f t="shared" si="523"/>
        <v>1</v>
      </c>
      <c r="Q301" s="2">
        <f t="shared" si="524"/>
        <v>1</v>
      </c>
      <c r="R301" s="2">
        <f t="shared" si="525"/>
        <v>1</v>
      </c>
      <c r="S301" s="2">
        <f t="shared" si="526"/>
        <v>0</v>
      </c>
      <c r="T301" s="2">
        <f t="shared" si="528"/>
        <v>0</v>
      </c>
      <c r="U301" s="2">
        <f t="shared" si="529"/>
        <v>0</v>
      </c>
      <c r="V301" s="2">
        <f t="shared" si="530"/>
        <v>0</v>
      </c>
      <c r="W301" s="11"/>
      <c r="X301" s="11"/>
      <c r="Y301" s="11"/>
    </row>
    <row r="302" spans="1:25">
      <c r="A302" s="1" t="s">
        <v>30</v>
      </c>
      <c r="B302" s="1" t="s">
        <v>22</v>
      </c>
      <c r="C302" s="1" t="s">
        <v>16</v>
      </c>
      <c r="D302" s="4">
        <v>45791</v>
      </c>
      <c r="E302" s="2">
        <f t="shared" si="527"/>
        <v>98</v>
      </c>
      <c r="F302" s="2">
        <v>3</v>
      </c>
      <c r="G302" s="1" t="s">
        <v>8</v>
      </c>
      <c r="H302" s="1">
        <v>9</v>
      </c>
      <c r="I302" s="1">
        <v>1</v>
      </c>
      <c r="J302" s="1">
        <v>0</v>
      </c>
      <c r="K302" s="2"/>
      <c r="L302" s="2"/>
      <c r="M302" s="2"/>
      <c r="N302" s="2"/>
      <c r="P302" s="2">
        <f t="shared" si="523"/>
        <v>1</v>
      </c>
      <c r="Q302" s="2">
        <f t="shared" si="524"/>
        <v>1</v>
      </c>
      <c r="R302" s="2">
        <f t="shared" si="525"/>
        <v>1</v>
      </c>
      <c r="S302" s="2">
        <f t="shared" si="526"/>
        <v>0</v>
      </c>
      <c r="T302" s="2"/>
      <c r="U302" s="2"/>
      <c r="V302" s="2"/>
      <c r="W302" s="11"/>
      <c r="X302" s="11"/>
      <c r="Y302" s="11"/>
    </row>
    <row r="305" spans="1:35">
      <c r="A305" s="11" t="s">
        <v>25</v>
      </c>
      <c r="B305" s="11"/>
      <c r="C305" s="11"/>
      <c r="D305" s="11"/>
      <c r="E305" s="11"/>
      <c r="F305" s="11"/>
      <c r="G305" s="1">
        <v>1</v>
      </c>
      <c r="H305" s="5">
        <f>SUMIF($F$2:$F299, $G305, H$2:H299)/SUMIF($F$2:$F299, $G305, P$2:P299)</f>
        <v>2.5157894736842104</v>
      </c>
      <c r="I305" s="5">
        <f>SUMIF($F$2:$F299, $G305, I$2:I299)/SUMIF($F$2:$F299, $G305, Q$2:Q299)</f>
        <v>1.1041666666666667</v>
      </c>
      <c r="J305" s="5">
        <f>SUMIF($F$2:$F299, $G305, J$2:J299)/SUMIF($F$2:$F299, $G305, R$2:R299)</f>
        <v>1</v>
      </c>
      <c r="K305" s="5">
        <f>SUMIF($F$2:$F299, $G305, K$2:K299)/SUMIF($F$2:$F299, $G305, S$2:S299)</f>
        <v>0.88235294117647056</v>
      </c>
      <c r="L305" s="5">
        <f>SUMIF($F$2:$F299, $G305, L$2:L299)/SUMIF($F$2:$F299, $G305, T$2:T299)</f>
        <v>0</v>
      </c>
      <c r="M305" s="5">
        <f>SUMIF($F$2:$F299, $G305, M$2:M299)/SUMIF($F$2:$F299, $G305, U$2:U299)</f>
        <v>0</v>
      </c>
      <c r="N305" s="5">
        <f>SUMIF($F$2:$F299, $G305, N$2:N299)/SUMIF($F$2:$F299, $G305, V$2:V299)</f>
        <v>0.5</v>
      </c>
      <c r="P305" s="5"/>
      <c r="Q305" s="5"/>
      <c r="R305" s="5"/>
      <c r="S305" s="5"/>
      <c r="T305" s="5"/>
      <c r="U305" s="5"/>
      <c r="V305" s="5"/>
      <c r="X305" s="1" t="s">
        <v>49</v>
      </c>
      <c r="Y305" s="1" t="s">
        <v>50</v>
      </c>
    </row>
    <row r="306" spans="1:35">
      <c r="A306" s="11"/>
      <c r="B306" s="11"/>
      <c r="C306" s="11"/>
      <c r="D306" s="11"/>
      <c r="E306" s="11"/>
      <c r="F306" s="11"/>
      <c r="G306" s="1">
        <v>2</v>
      </c>
      <c r="H306" s="5">
        <f>SUMIF($F$2:$F303, $G306, H$2:H303)/SUMIF($F$2:$F303, $G306, P$2:P303)</f>
        <v>2.5416666666666665</v>
      </c>
      <c r="I306" s="5">
        <f>SUMIF($F$2:$F303, $G306, I$2:I303)/SUMIF($F$2:$F303, $G306, Q$2:Q303)</f>
        <v>1.3092783505154639</v>
      </c>
      <c r="J306" s="5">
        <f>SUMIF($F$2:$F303, $G306, J$2:J303)/SUMIF($F$2:$F303, $G306, R$2:R303)</f>
        <v>1</v>
      </c>
      <c r="K306" s="5">
        <f>SUMIF($F$2:$F303, $G306, K$2:K303)/SUMIF($F$2:$F303, $G306, S$2:S303)</f>
        <v>1.2941176470588236</v>
      </c>
      <c r="L306" s="5">
        <f>SUMIF($F$2:$F303, $G306, L$2:L303)/SUMIF($F$2:$F303, $G306, T$2:T303)</f>
        <v>0</v>
      </c>
      <c r="M306" s="5">
        <f>SUMIF($F$2:$F303, $G306, M$2:M303)/SUMIF($F$2:$F303, $G306, U$2:U303)</f>
        <v>1.5</v>
      </c>
      <c r="N306" s="5">
        <f>SUMIF($F$2:$F303, $G306, N$2:N303)/SUMIF($F$2:$F303, $G306, V$2:V303)</f>
        <v>1</v>
      </c>
      <c r="P306" s="5"/>
      <c r="Q306" s="5"/>
      <c r="R306" s="5"/>
      <c r="S306" s="5"/>
      <c r="T306" s="5"/>
      <c r="U306" s="5"/>
      <c r="V306" s="5"/>
      <c r="W306" s="1" t="s">
        <v>4</v>
      </c>
      <c r="X306" s="1">
        <f xml:space="preserve"> COUNTIF(W2:W299,W306)</f>
        <v>75</v>
      </c>
      <c r="Y306" s="6">
        <f>X306/SUM(X306:X307)</f>
        <v>0.7978723404255319</v>
      </c>
    </row>
    <row r="307" spans="1:35">
      <c r="A307" s="11"/>
      <c r="B307" s="11"/>
      <c r="C307" s="11"/>
      <c r="D307" s="11"/>
      <c r="E307" s="11"/>
      <c r="F307" s="11"/>
      <c r="G307" s="1">
        <v>3</v>
      </c>
      <c r="H307" s="5">
        <f>SUMIF($F$2:$F304, $G307, H$2:H304)/SUMIF($F$2:$F304, $G307, P$2:P304)</f>
        <v>2.5208333333333335</v>
      </c>
      <c r="I307" s="5">
        <f>SUMIF($F$2:$F304, $G307, I$2:I304)/SUMIF($F$2:$F304, $G307, Q$2:Q304)</f>
        <v>1.4639175257731958</v>
      </c>
      <c r="J307" s="5">
        <f>SUMIF($F$2:$F304, $G307, J$2:J304)/SUMIF($F$2:$F304, $G307, R$2:R304)</f>
        <v>1.2857142857142858</v>
      </c>
      <c r="K307" s="5">
        <f>SUMIF($F$2:$F304, $G307, K$2:K304)/SUMIF($F$2:$F304, $G307, S$2:S304)</f>
        <v>0.875</v>
      </c>
      <c r="L307" s="5">
        <f>SUMIF($F$2:$F304, $G307, L$2:L304)/SUMIF($F$2:$F304, $G307, T$2:T304)</f>
        <v>1</v>
      </c>
      <c r="M307" s="5">
        <f>SUMIF($F$2:$F304, $G307, M$2:M304)/SUMIF($F$2:$F304, $G307, U$2:U304)</f>
        <v>0.5</v>
      </c>
      <c r="N307" s="5">
        <f>SUMIF($F$2:$F304, $G307, N$2:N304)/SUMIF($F$2:$F304, $G307, V$2:V304)</f>
        <v>1</v>
      </c>
      <c r="P307" s="5"/>
      <c r="Q307" s="5"/>
      <c r="R307" s="5"/>
      <c r="S307" s="5"/>
      <c r="T307" s="5"/>
      <c r="U307" s="5"/>
      <c r="V307" s="5"/>
      <c r="W307" s="1" t="s">
        <v>5</v>
      </c>
      <c r="X307" s="1">
        <f xml:space="preserve"> COUNTIF(W3:W303,W307)</f>
        <v>19</v>
      </c>
      <c r="Y307" s="6">
        <f>X307/SUM(X306:X307)</f>
        <v>0.20212765957446807</v>
      </c>
    </row>
    <row r="308" spans="1:35">
      <c r="A308" s="11"/>
      <c r="B308" s="11"/>
      <c r="C308" s="11"/>
      <c r="D308" s="11"/>
      <c r="E308" s="11"/>
      <c r="F308" s="11"/>
      <c r="G308" s="1" t="s">
        <v>41</v>
      </c>
      <c r="H308" s="5">
        <f>IF(SUMIF($F$2:$F305, $G308, P$2:P305) = 0, "", SUMIF($F$2:$F305, $G308, H$2:H305)/SUMIF($F$2:$F305, $G308, P$2:P305))</f>
        <v>3.2</v>
      </c>
      <c r="I308" s="5">
        <f>IF(SUMIF($F$2:$F305, $G308, Q$2:Q305) = 0, "", SUMIF($F$2:$F305, $G308, I$2:I305)/SUMIF($F$2:$F305, $G308, Q$2:Q305))</f>
        <v>2</v>
      </c>
      <c r="J308" s="5">
        <f>IF(SUMIF($F$2:$F305, $G308, R$2:R305) = 0, "", SUMIF($F$2:$F305, $G308, J$2:J305)/SUMIF($F$2:$F305, $G308, R$2:R305))</f>
        <v>2</v>
      </c>
      <c r="K308" s="5" t="str">
        <f>IF(SUMIF($F$2:$F305, $G308, S$2:S305) = 0, "", SUMIF($F$2:$F305, $G308, K$2:K305)/SUMIF($F$2:$F305, $G308, S$2:S305))</f>
        <v/>
      </c>
      <c r="L308" s="5" t="str">
        <f>IF(SUMIF($F$2:$F305, $G308, T$2:T305) = 0, "", SUMIF($F$2:$F305, $G308, L$2:L305)/SUMIF($F$2:$F305, $G308, T$2:T305))</f>
        <v/>
      </c>
      <c r="M308" s="5">
        <f>IF(SUMIF($F$2:$F305, $G308, U$2:U305) = 0, "", SUMIF($F$2:$F305, $G308, M$2:M305)/SUMIF($F$2:$F305, $G308, U$2:U305))</f>
        <v>0</v>
      </c>
      <c r="N308" s="5" t="str">
        <f>IF(SUMIF($F$2:$F305, $G308, V$2:V305) = 0, "", SUMIF($F$2:$F305, $G308, N$2:N305)/SUMIF($F$2:$F305, $G308, V$2:V305))</f>
        <v/>
      </c>
      <c r="P308" s="5"/>
      <c r="Q308" s="5"/>
      <c r="R308" s="5"/>
      <c r="S308" s="5"/>
      <c r="T308" s="5"/>
      <c r="U308" s="5"/>
      <c r="V308" s="5"/>
    </row>
    <row r="309" spans="1:35">
      <c r="A309" s="11"/>
      <c r="B309" s="11"/>
      <c r="C309" s="11"/>
      <c r="D309" s="11"/>
      <c r="E309" s="11"/>
      <c r="F309" s="11"/>
      <c r="G309" s="1" t="s">
        <v>51</v>
      </c>
      <c r="H309" s="5">
        <f>AVERAGE(H$2:H299)*3</f>
        <v>7.5724137931034488</v>
      </c>
      <c r="I309" s="5">
        <f>AVERAGE(I$2:I299)*3</f>
        <v>3.9317406143344709</v>
      </c>
      <c r="J309" s="5">
        <f>AVERAGE(J$2:J299)*3</f>
        <v>3.1914893617021276</v>
      </c>
      <c r="K309" s="5">
        <f>AVERAGE(K$2:K299)*3</f>
        <v>3</v>
      </c>
      <c r="L309" s="5">
        <f>AVERAGE(L$2:L299)*3</f>
        <v>1</v>
      </c>
      <c r="M309" s="5">
        <f>AVERAGE(M$2:M299)*3</f>
        <v>1.5</v>
      </c>
      <c r="N309" s="5">
        <f>AVERAGE(N$2:N299)*3</f>
        <v>2</v>
      </c>
      <c r="P309" s="5"/>
      <c r="Q309" s="5"/>
      <c r="R309" s="5"/>
      <c r="S309" s="5"/>
      <c r="T309" s="5"/>
      <c r="U309" s="5"/>
      <c r="V309" s="5"/>
    </row>
    <row r="312" spans="1:35">
      <c r="G312" s="7" t="s">
        <v>29</v>
      </c>
      <c r="H312" t="s">
        <v>30</v>
      </c>
    </row>
    <row r="313" spans="1:35">
      <c r="G313" s="7" t="s">
        <v>20</v>
      </c>
      <c r="H313" t="s">
        <v>22</v>
      </c>
    </row>
    <row r="314" spans="1:35">
      <c r="G314" s="7" t="s">
        <v>24</v>
      </c>
      <c r="H314" t="s">
        <v>16</v>
      </c>
      <c r="O314"/>
      <c r="P314"/>
      <c r="Q314"/>
      <c r="R314"/>
      <c r="S314"/>
      <c r="T314"/>
      <c r="U314"/>
      <c r="V314"/>
      <c r="W314"/>
      <c r="X314"/>
      <c r="Y314"/>
      <c r="Z314"/>
      <c r="AA314"/>
      <c r="AB314"/>
      <c r="AC314"/>
      <c r="AD314"/>
      <c r="AE314"/>
      <c r="AF314"/>
      <c r="AG314"/>
      <c r="AH314"/>
      <c r="AI314"/>
    </row>
    <row r="315" spans="1:35">
      <c r="O315"/>
      <c r="P315"/>
      <c r="Q315"/>
      <c r="R315"/>
      <c r="S315"/>
      <c r="T315"/>
      <c r="U315"/>
      <c r="V315"/>
      <c r="W315"/>
      <c r="X315"/>
      <c r="Y315"/>
      <c r="Z315"/>
      <c r="AA315"/>
      <c r="AB315"/>
      <c r="AC315"/>
      <c r="AD315"/>
      <c r="AE315"/>
      <c r="AF315"/>
      <c r="AG315"/>
      <c r="AH315"/>
      <c r="AI315"/>
    </row>
    <row r="316" spans="1:35">
      <c r="G316" s="7" t="s">
        <v>2</v>
      </c>
      <c r="H316" t="s">
        <v>63</v>
      </c>
      <c r="I316" t="s">
        <v>64</v>
      </c>
      <c r="J316" t="s">
        <v>65</v>
      </c>
      <c r="K316" t="s">
        <v>66</v>
      </c>
      <c r="L316" t="s">
        <v>67</v>
      </c>
      <c r="M316" t="s">
        <v>68</v>
      </c>
      <c r="N316" t="s">
        <v>69</v>
      </c>
      <c r="O316"/>
      <c r="P316"/>
      <c r="Q316"/>
      <c r="R316"/>
      <c r="S316"/>
      <c r="T316"/>
      <c r="U316"/>
      <c r="V316"/>
      <c r="W316"/>
      <c r="X316"/>
      <c r="Y316"/>
      <c r="Z316"/>
      <c r="AA316"/>
      <c r="AB316"/>
      <c r="AC316"/>
      <c r="AD316"/>
      <c r="AE316"/>
      <c r="AF316"/>
      <c r="AG316"/>
      <c r="AH316"/>
      <c r="AI316"/>
    </row>
    <row r="317" spans="1:35">
      <c r="G317" s="8">
        <v>1</v>
      </c>
      <c r="H317" s="9">
        <v>2.652173913043478</v>
      </c>
      <c r="I317" s="9">
        <v>1.1702127659574468</v>
      </c>
      <c r="J317" s="9">
        <v>1.8571428571428572</v>
      </c>
      <c r="K317" s="9">
        <v>0.9</v>
      </c>
      <c r="L317" s="9"/>
      <c r="M317">
        <v>0</v>
      </c>
      <c r="N317" s="9">
        <v>1</v>
      </c>
      <c r="O317"/>
      <c r="P317"/>
      <c r="Q317"/>
      <c r="R317"/>
      <c r="S317"/>
      <c r="T317"/>
      <c r="U317"/>
      <c r="V317"/>
      <c r="W317"/>
      <c r="X317"/>
      <c r="Y317"/>
      <c r="Z317"/>
      <c r="AA317"/>
      <c r="AB317"/>
      <c r="AC317"/>
      <c r="AD317"/>
      <c r="AE317"/>
      <c r="AF317"/>
      <c r="AG317"/>
      <c r="AH317"/>
      <c r="AI317"/>
    </row>
    <row r="318" spans="1:35">
      <c r="G318" s="8">
        <v>2</v>
      </c>
      <c r="H318" s="9">
        <v>2.7826086956521738</v>
      </c>
      <c r="I318" s="9">
        <v>1.4680851063829787</v>
      </c>
      <c r="J318" s="9">
        <v>1</v>
      </c>
      <c r="K318" s="9">
        <v>1.3</v>
      </c>
      <c r="L318" s="9"/>
      <c r="M318">
        <v>0</v>
      </c>
      <c r="N318" s="9">
        <v>1</v>
      </c>
      <c r="O318"/>
      <c r="P318"/>
      <c r="Q318"/>
      <c r="R318"/>
      <c r="S318"/>
      <c r="T318"/>
      <c r="U318"/>
      <c r="V318"/>
      <c r="W318"/>
      <c r="X318"/>
      <c r="Y318"/>
      <c r="Z318"/>
      <c r="AA318"/>
      <c r="AB318"/>
      <c r="AC318"/>
      <c r="AD318"/>
      <c r="AE318"/>
    </row>
    <row r="319" spans="1:35">
      <c r="G319" s="8">
        <v>3</v>
      </c>
      <c r="H319" s="9">
        <v>2.8043478260869565</v>
      </c>
      <c r="I319" s="9">
        <v>1.553191489361702</v>
      </c>
      <c r="J319" s="9">
        <v>1.1428571428571428</v>
      </c>
      <c r="K319" s="9">
        <v>1</v>
      </c>
      <c r="L319" s="9"/>
      <c r="M319">
        <v>0</v>
      </c>
      <c r="N319" s="9">
        <v>0</v>
      </c>
      <c r="O319"/>
      <c r="P319"/>
      <c r="Q319"/>
      <c r="R319"/>
      <c r="S319"/>
      <c r="T319"/>
      <c r="U319"/>
      <c r="V319"/>
      <c r="W319"/>
      <c r="X319"/>
      <c r="Y319"/>
      <c r="Z319"/>
      <c r="AA319"/>
      <c r="AB319"/>
      <c r="AC319"/>
      <c r="AD319"/>
      <c r="AE319"/>
    </row>
    <row r="320" spans="1:35">
      <c r="A320"/>
      <c r="B320"/>
      <c r="C320"/>
      <c r="D320"/>
      <c r="E320"/>
      <c r="F320"/>
      <c r="G320" s="8" t="s">
        <v>41</v>
      </c>
      <c r="H320" s="9">
        <v>3</v>
      </c>
      <c r="I320" s="9">
        <v>2.3333333333333335</v>
      </c>
      <c r="J320" s="9">
        <v>2</v>
      </c>
      <c r="K320" s="9"/>
      <c r="L320" s="9"/>
      <c r="M320"/>
      <c r="N320" s="9"/>
      <c r="O320"/>
      <c r="P320"/>
      <c r="Q320"/>
      <c r="R320"/>
      <c r="S320"/>
      <c r="T320"/>
      <c r="U320"/>
      <c r="V320"/>
      <c r="W320"/>
      <c r="X320"/>
      <c r="Y320"/>
      <c r="Z320"/>
      <c r="AA320"/>
      <c r="AB320"/>
      <c r="AC320"/>
      <c r="AD320"/>
      <c r="AE320"/>
    </row>
    <row r="321" spans="1:31">
      <c r="A321"/>
      <c r="B321"/>
      <c r="C321"/>
      <c r="D321"/>
      <c r="E321"/>
      <c r="F321"/>
      <c r="G321" s="8" t="s">
        <v>55</v>
      </c>
      <c r="H321" s="9">
        <v>2.7482014388489207</v>
      </c>
      <c r="I321" s="9">
        <v>1.4166666666666667</v>
      </c>
      <c r="J321" s="9">
        <v>1.3913043478260869</v>
      </c>
      <c r="K321" s="9">
        <v>1.0666666666666667</v>
      </c>
      <c r="L321" s="9"/>
      <c r="M321">
        <v>0</v>
      </c>
      <c r="N321" s="9">
        <v>0.66666666666666663</v>
      </c>
      <c r="O321"/>
      <c r="P321"/>
      <c r="Q321"/>
      <c r="R321"/>
      <c r="S321"/>
      <c r="T321"/>
      <c r="U321"/>
      <c r="V321"/>
      <c r="W321"/>
      <c r="X321"/>
      <c r="Y321"/>
      <c r="Z321"/>
      <c r="AA321"/>
      <c r="AB321"/>
      <c r="AC321"/>
      <c r="AD321"/>
      <c r="AE321"/>
    </row>
    <row r="322" spans="1:31">
      <c r="A322"/>
      <c r="B322"/>
      <c r="C322"/>
      <c r="D322"/>
      <c r="E322"/>
      <c r="F322"/>
      <c r="G322"/>
      <c r="H322"/>
      <c r="I322"/>
      <c r="J322"/>
      <c r="K322"/>
      <c r="L322"/>
      <c r="M322"/>
      <c r="N322"/>
      <c r="O322"/>
      <c r="P322"/>
      <c r="Q322"/>
      <c r="R322"/>
      <c r="S322"/>
      <c r="T322"/>
      <c r="U322"/>
      <c r="V322"/>
      <c r="W322"/>
      <c r="X322"/>
      <c r="Y322"/>
      <c r="Z322"/>
      <c r="AA322"/>
      <c r="AB322"/>
      <c r="AC322"/>
      <c r="AD322"/>
      <c r="AE322"/>
    </row>
    <row r="323" spans="1:31">
      <c r="A323"/>
      <c r="B323"/>
      <c r="C323"/>
      <c r="D323"/>
      <c r="E323"/>
      <c r="F323"/>
      <c r="G323"/>
      <c r="H323"/>
      <c r="I323"/>
      <c r="J323"/>
      <c r="K323"/>
      <c r="L323"/>
      <c r="M323"/>
      <c r="N323"/>
      <c r="O323"/>
      <c r="P323"/>
      <c r="Q323"/>
      <c r="R323"/>
      <c r="S323"/>
      <c r="T323"/>
      <c r="U323"/>
      <c r="V323"/>
      <c r="W323"/>
      <c r="X323"/>
      <c r="Y323"/>
      <c r="Z323"/>
      <c r="AA323"/>
      <c r="AB323"/>
      <c r="AC323"/>
      <c r="AD323"/>
      <c r="AE323"/>
    </row>
    <row r="324" spans="1:31">
      <c r="A324"/>
      <c r="B324"/>
      <c r="C324"/>
      <c r="D324"/>
      <c r="E324"/>
      <c r="F324"/>
      <c r="G324"/>
      <c r="H324"/>
      <c r="I324"/>
      <c r="J324"/>
      <c r="K324"/>
      <c r="L324"/>
      <c r="M324"/>
      <c r="N324"/>
      <c r="O324"/>
      <c r="P324"/>
      <c r="Q324"/>
      <c r="R324"/>
      <c r="S324"/>
      <c r="T324"/>
      <c r="U324"/>
      <c r="V324"/>
      <c r="W324"/>
      <c r="X324"/>
      <c r="Y324"/>
      <c r="Z324"/>
      <c r="AA324"/>
      <c r="AB324"/>
      <c r="AC324"/>
      <c r="AD324"/>
      <c r="AE324"/>
    </row>
    <row r="325" spans="1:31">
      <c r="A325"/>
      <c r="B325"/>
      <c r="C325"/>
      <c r="D325"/>
      <c r="E325"/>
      <c r="F325"/>
      <c r="G325"/>
      <c r="H325"/>
      <c r="I325"/>
      <c r="J325"/>
      <c r="K325"/>
      <c r="L325"/>
      <c r="M325"/>
      <c r="N325"/>
      <c r="O325"/>
      <c r="P325"/>
      <c r="Q325"/>
      <c r="R325"/>
      <c r="S325"/>
      <c r="T325"/>
      <c r="U325"/>
      <c r="V325"/>
      <c r="W325"/>
      <c r="X325"/>
      <c r="Y325"/>
      <c r="Z325"/>
      <c r="AA325"/>
      <c r="AB325"/>
      <c r="AC325"/>
      <c r="AD325"/>
      <c r="AE325"/>
    </row>
    <row r="326" spans="1:31">
      <c r="A326"/>
      <c r="B326"/>
      <c r="C326"/>
      <c r="D326"/>
      <c r="E326"/>
      <c r="F326"/>
      <c r="G326"/>
      <c r="H326"/>
      <c r="I326"/>
      <c r="J326"/>
      <c r="K326"/>
      <c r="L326"/>
      <c r="M326"/>
      <c r="N326"/>
      <c r="O326"/>
      <c r="P326"/>
      <c r="Q326"/>
      <c r="R326"/>
      <c r="S326"/>
      <c r="T326"/>
      <c r="U326"/>
      <c r="V326"/>
      <c r="W326"/>
      <c r="X326"/>
      <c r="Y326"/>
      <c r="Z326"/>
      <c r="AA326"/>
      <c r="AB326"/>
      <c r="AC326"/>
      <c r="AD326"/>
      <c r="AE326"/>
    </row>
    <row r="327" spans="1:31">
      <c r="A327"/>
      <c r="B327"/>
      <c r="C327"/>
      <c r="D327"/>
      <c r="E327"/>
      <c r="F327"/>
      <c r="G327"/>
      <c r="H327"/>
      <c r="I327"/>
      <c r="J327"/>
      <c r="K327"/>
      <c r="L327"/>
      <c r="M327"/>
      <c r="N327"/>
      <c r="O327"/>
      <c r="P327"/>
      <c r="Q327"/>
      <c r="R327"/>
      <c r="S327"/>
      <c r="T327"/>
      <c r="U327"/>
      <c r="V327"/>
      <c r="W327"/>
      <c r="X327"/>
      <c r="Y327"/>
      <c r="Z327"/>
      <c r="AA327"/>
      <c r="AB327"/>
      <c r="AC327"/>
      <c r="AD327"/>
      <c r="AE327"/>
    </row>
    <row r="328" spans="1:31">
      <c r="A328"/>
      <c r="B328"/>
      <c r="C328"/>
      <c r="D328"/>
      <c r="E328"/>
      <c r="F328"/>
      <c r="G328"/>
      <c r="H328"/>
      <c r="I328"/>
      <c r="J328"/>
      <c r="K328"/>
      <c r="L328"/>
      <c r="M328"/>
      <c r="N328"/>
      <c r="O328"/>
      <c r="P328"/>
      <c r="Q328"/>
      <c r="R328"/>
      <c r="S328"/>
      <c r="T328"/>
      <c r="U328"/>
      <c r="V328"/>
      <c r="W328"/>
      <c r="X328"/>
      <c r="Y328"/>
      <c r="Z328"/>
    </row>
    <row r="329" spans="1:31">
      <c r="A329"/>
      <c r="B329"/>
      <c r="C329"/>
      <c r="D329"/>
      <c r="E329"/>
      <c r="F329"/>
      <c r="G329"/>
      <c r="H329"/>
      <c r="I329"/>
      <c r="J329"/>
      <c r="K329"/>
      <c r="L329"/>
      <c r="M329"/>
      <c r="N329"/>
      <c r="O329"/>
      <c r="P329"/>
      <c r="Q329"/>
      <c r="R329"/>
      <c r="S329"/>
      <c r="T329"/>
      <c r="U329"/>
      <c r="V329"/>
      <c r="W329"/>
      <c r="X329"/>
      <c r="Y329"/>
      <c r="Z329"/>
    </row>
    <row r="330" spans="1:31">
      <c r="A330"/>
      <c r="B330"/>
      <c r="C330"/>
      <c r="D330"/>
      <c r="E330"/>
      <c r="F330"/>
      <c r="G330"/>
      <c r="H330"/>
      <c r="I330"/>
      <c r="J330"/>
      <c r="K330"/>
      <c r="L330"/>
      <c r="M330"/>
      <c r="N330"/>
      <c r="O330"/>
      <c r="P330"/>
      <c r="Q330"/>
      <c r="R330"/>
      <c r="S330"/>
      <c r="T330"/>
      <c r="U330"/>
      <c r="V330"/>
      <c r="W330"/>
      <c r="X330"/>
      <c r="Y330"/>
      <c r="Z330"/>
    </row>
    <row r="331" spans="1:31">
      <c r="A331"/>
      <c r="B331"/>
      <c r="C331"/>
      <c r="D331"/>
      <c r="E331"/>
      <c r="F331"/>
      <c r="G331"/>
      <c r="H331"/>
      <c r="I331"/>
      <c r="J331"/>
      <c r="K331"/>
      <c r="L331"/>
      <c r="M331"/>
      <c r="N331"/>
      <c r="O331"/>
      <c r="P331"/>
      <c r="Q331"/>
      <c r="R331"/>
      <c r="S331"/>
      <c r="T331"/>
      <c r="U331"/>
      <c r="V331"/>
      <c r="W331"/>
      <c r="X331"/>
      <c r="Y331"/>
      <c r="Z331"/>
    </row>
    <row r="332" spans="1:31">
      <c r="A332"/>
      <c r="B332"/>
      <c r="C332"/>
      <c r="D332"/>
      <c r="E332"/>
      <c r="F332"/>
      <c r="G332"/>
      <c r="H332"/>
      <c r="I332"/>
      <c r="J332"/>
      <c r="K332"/>
      <c r="L332"/>
      <c r="M332"/>
      <c r="N332"/>
      <c r="O332"/>
      <c r="P332"/>
      <c r="Q332"/>
      <c r="R332"/>
      <c r="S332"/>
      <c r="T332"/>
      <c r="U332"/>
      <c r="V332"/>
      <c r="W332"/>
      <c r="X332"/>
      <c r="Y332"/>
      <c r="Z332"/>
    </row>
    <row r="333" spans="1:31">
      <c r="A333"/>
      <c r="B333"/>
      <c r="C333"/>
      <c r="D333"/>
      <c r="E333"/>
      <c r="F333"/>
      <c r="G333"/>
      <c r="H333"/>
      <c r="I333"/>
      <c r="J333"/>
      <c r="K333"/>
      <c r="L333"/>
      <c r="M333"/>
      <c r="N333"/>
      <c r="O333"/>
      <c r="P333"/>
      <c r="Q333"/>
      <c r="R333"/>
      <c r="S333"/>
      <c r="T333"/>
      <c r="U333"/>
      <c r="V333"/>
      <c r="W333"/>
      <c r="X333"/>
      <c r="Y333"/>
      <c r="Z333"/>
    </row>
    <row r="334" spans="1:31">
      <c r="A334"/>
      <c r="B334"/>
      <c r="C334"/>
      <c r="D334"/>
      <c r="E334"/>
      <c r="F334"/>
      <c r="G334"/>
      <c r="H334"/>
      <c r="I334"/>
      <c r="J334"/>
      <c r="K334"/>
      <c r="L334"/>
      <c r="M334"/>
      <c r="N334"/>
      <c r="O334"/>
      <c r="P334"/>
      <c r="Q334"/>
      <c r="R334"/>
      <c r="S334"/>
      <c r="T334"/>
      <c r="U334"/>
      <c r="V334"/>
      <c r="W334"/>
      <c r="X334"/>
      <c r="Y334"/>
      <c r="Z334"/>
    </row>
    <row r="335" spans="1:31">
      <c r="A335"/>
      <c r="B335"/>
      <c r="C335"/>
      <c r="D335"/>
      <c r="E335"/>
      <c r="F335"/>
      <c r="G335"/>
      <c r="H335"/>
      <c r="I335"/>
      <c r="J335"/>
      <c r="K335"/>
      <c r="L335"/>
      <c r="M335"/>
      <c r="N335"/>
      <c r="O335"/>
      <c r="P335"/>
      <c r="Q335"/>
      <c r="R335"/>
      <c r="S335"/>
      <c r="T335"/>
      <c r="U335"/>
      <c r="V335"/>
      <c r="W335"/>
      <c r="X335"/>
      <c r="Y335"/>
      <c r="Z335"/>
    </row>
    <row r="336" spans="1:31">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row>
    <row r="374" spans="1:26">
      <c r="A374"/>
      <c r="B374"/>
      <c r="C374"/>
      <c r="D374"/>
      <c r="E374"/>
      <c r="F374"/>
      <c r="G374"/>
      <c r="H374"/>
      <c r="I374"/>
      <c r="J374"/>
      <c r="K374"/>
      <c r="L374"/>
      <c r="M374"/>
      <c r="N374"/>
      <c r="O374"/>
      <c r="P374"/>
      <c r="Q374"/>
      <c r="R374"/>
      <c r="S374"/>
      <c r="T374"/>
      <c r="U374"/>
    </row>
    <row r="375" spans="1:26">
      <c r="A375"/>
      <c r="B375"/>
      <c r="C375"/>
      <c r="D375"/>
      <c r="E375"/>
      <c r="F375"/>
      <c r="G375"/>
      <c r="H375"/>
      <c r="I375"/>
      <c r="J375"/>
      <c r="K375"/>
      <c r="L375"/>
      <c r="M375"/>
      <c r="N375"/>
      <c r="O375"/>
      <c r="P375"/>
      <c r="Q375"/>
      <c r="R375"/>
      <c r="S375"/>
      <c r="T375"/>
      <c r="U375"/>
    </row>
    <row r="376" spans="1:26">
      <c r="A376"/>
      <c r="B376"/>
      <c r="C376"/>
      <c r="D376"/>
      <c r="E376"/>
      <c r="F376"/>
      <c r="G376"/>
      <c r="H376"/>
      <c r="I376"/>
      <c r="J376"/>
      <c r="K376"/>
      <c r="L376"/>
      <c r="M376"/>
      <c r="N376"/>
      <c r="O376"/>
      <c r="P376"/>
      <c r="Q376"/>
      <c r="R376"/>
      <c r="S376"/>
      <c r="T376"/>
      <c r="U376"/>
    </row>
    <row r="377" spans="1:26">
      <c r="A377"/>
      <c r="B377"/>
      <c r="C377"/>
      <c r="D377"/>
      <c r="E377"/>
      <c r="F377"/>
      <c r="G377"/>
      <c r="H377"/>
      <c r="I377"/>
      <c r="J377"/>
      <c r="K377"/>
      <c r="L377"/>
      <c r="M377"/>
      <c r="N377"/>
      <c r="O377"/>
      <c r="P377"/>
      <c r="Q377"/>
      <c r="R377"/>
      <c r="S377"/>
      <c r="T377"/>
      <c r="U377"/>
    </row>
    <row r="378" spans="1:26">
      <c r="A378"/>
      <c r="B378"/>
      <c r="C378"/>
      <c r="D378"/>
      <c r="E378"/>
      <c r="F378"/>
      <c r="G378"/>
      <c r="H378"/>
      <c r="I378"/>
      <c r="J378"/>
      <c r="K378"/>
      <c r="L378"/>
      <c r="M378"/>
      <c r="N378"/>
      <c r="O378"/>
      <c r="P378"/>
      <c r="Q378"/>
      <c r="R378"/>
      <c r="S378"/>
      <c r="T378"/>
      <c r="U378"/>
    </row>
    <row r="379" spans="1:26">
      <c r="A379"/>
      <c r="B379"/>
      <c r="C379"/>
      <c r="D379"/>
      <c r="E379"/>
      <c r="F379"/>
      <c r="G379"/>
      <c r="H379"/>
      <c r="I379"/>
      <c r="J379"/>
      <c r="K379"/>
      <c r="L379"/>
      <c r="M379"/>
      <c r="N379"/>
      <c r="O379"/>
      <c r="P379"/>
      <c r="Q379"/>
      <c r="R379"/>
      <c r="S379"/>
      <c r="T379"/>
      <c r="U379"/>
    </row>
    <row r="380" spans="1:26">
      <c r="A380"/>
      <c r="B380"/>
      <c r="C380"/>
      <c r="D380"/>
      <c r="E380"/>
      <c r="F380"/>
      <c r="G380"/>
      <c r="H380"/>
      <c r="I380"/>
      <c r="J380"/>
      <c r="K380"/>
      <c r="L380"/>
      <c r="M380"/>
      <c r="N380"/>
      <c r="O380"/>
      <c r="P380"/>
      <c r="Q380"/>
      <c r="R380"/>
      <c r="S380"/>
      <c r="T380"/>
      <c r="U380"/>
    </row>
    <row r="381" spans="1:26">
      <c r="A381"/>
      <c r="B381"/>
      <c r="C381"/>
      <c r="D381"/>
      <c r="E381"/>
      <c r="F381"/>
      <c r="G381"/>
      <c r="H381"/>
      <c r="I381"/>
      <c r="J381"/>
      <c r="K381"/>
      <c r="L381"/>
      <c r="M381"/>
      <c r="N381"/>
      <c r="O381"/>
      <c r="P381"/>
      <c r="Q381"/>
      <c r="R381"/>
      <c r="S381"/>
      <c r="T381"/>
      <c r="U381"/>
    </row>
    <row r="382" spans="1:26">
      <c r="A382"/>
      <c r="B382"/>
      <c r="C382"/>
      <c r="D382"/>
      <c r="E382"/>
      <c r="F382"/>
      <c r="G382"/>
      <c r="H382"/>
      <c r="I382"/>
      <c r="J382"/>
      <c r="K382"/>
      <c r="L382"/>
      <c r="M382"/>
      <c r="N382"/>
      <c r="O382"/>
      <c r="P382"/>
      <c r="Q382"/>
      <c r="R382"/>
      <c r="S382"/>
      <c r="T382"/>
      <c r="U382"/>
    </row>
    <row r="383" spans="1:26">
      <c r="A383"/>
      <c r="B383"/>
      <c r="C383"/>
      <c r="D383"/>
      <c r="E383"/>
      <c r="F383"/>
      <c r="G383"/>
      <c r="H383"/>
      <c r="I383"/>
      <c r="J383"/>
      <c r="K383"/>
      <c r="L383"/>
      <c r="M383"/>
      <c r="N383"/>
      <c r="O383"/>
      <c r="P383"/>
      <c r="Q383"/>
      <c r="R383"/>
      <c r="S383"/>
      <c r="T383"/>
      <c r="U383"/>
    </row>
    <row r="384" spans="1:26">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row>
    <row r="447" spans="1:21">
      <c r="A447"/>
      <c r="B447"/>
      <c r="C447"/>
      <c r="D447"/>
      <c r="E447"/>
      <c r="F447"/>
      <c r="G447"/>
      <c r="H447"/>
      <c r="I447"/>
      <c r="J447"/>
      <c r="K447"/>
      <c r="L447"/>
      <c r="M447"/>
      <c r="N447"/>
      <c r="O447"/>
      <c r="P447"/>
    </row>
    <row r="448" spans="1:21">
      <c r="A448"/>
      <c r="B448"/>
      <c r="C448"/>
      <c r="D448"/>
      <c r="E448"/>
      <c r="F448"/>
      <c r="G448"/>
      <c r="H448"/>
      <c r="I448"/>
      <c r="J448"/>
      <c r="K448"/>
      <c r="L448"/>
      <c r="M448"/>
      <c r="N448"/>
      <c r="O448"/>
      <c r="P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row>
    <row r="548" spans="1:16">
      <c r="A548"/>
      <c r="B548"/>
      <c r="C548"/>
      <c r="D548"/>
      <c r="E548"/>
      <c r="F548"/>
      <c r="G548"/>
      <c r="H548"/>
      <c r="I548"/>
      <c r="J548"/>
      <c r="K548"/>
    </row>
    <row r="549" spans="1:16">
      <c r="A549"/>
      <c r="B549"/>
      <c r="C549"/>
      <c r="D549"/>
      <c r="E549"/>
      <c r="F549"/>
      <c r="G549"/>
      <c r="H549"/>
      <c r="I549"/>
      <c r="J549"/>
      <c r="K549"/>
    </row>
    <row r="550" spans="1:16">
      <c r="A550"/>
      <c r="B550"/>
      <c r="C550"/>
      <c r="D550"/>
      <c r="E550"/>
      <c r="F550"/>
      <c r="G550"/>
      <c r="H550"/>
      <c r="I550"/>
      <c r="J550"/>
      <c r="K550"/>
    </row>
    <row r="551" spans="1:16">
      <c r="A551"/>
      <c r="B551"/>
      <c r="C551"/>
      <c r="D551"/>
      <c r="E551"/>
      <c r="F551"/>
      <c r="G551"/>
      <c r="H551"/>
      <c r="I551"/>
      <c r="J551"/>
      <c r="K551"/>
    </row>
    <row r="552" spans="1:16">
      <c r="A552"/>
      <c r="B552"/>
      <c r="C552"/>
      <c r="D552"/>
      <c r="E552"/>
      <c r="F552"/>
      <c r="G552"/>
      <c r="H552"/>
      <c r="I552"/>
      <c r="J552"/>
      <c r="K552"/>
    </row>
    <row r="553" spans="1:16">
      <c r="A553"/>
      <c r="B553"/>
      <c r="C553"/>
      <c r="D553"/>
      <c r="E553"/>
      <c r="F553"/>
      <c r="G553"/>
      <c r="H553"/>
      <c r="I553"/>
      <c r="J553"/>
      <c r="K553"/>
    </row>
    <row r="554" spans="1:16">
      <c r="A554"/>
      <c r="B554"/>
      <c r="C554"/>
      <c r="D554"/>
      <c r="E554"/>
      <c r="F554"/>
      <c r="G554"/>
      <c r="H554"/>
      <c r="I554"/>
      <c r="J554"/>
      <c r="K554"/>
    </row>
    <row r="555" spans="1:16">
      <c r="A555"/>
      <c r="B555"/>
      <c r="C555"/>
      <c r="D555"/>
      <c r="E555"/>
      <c r="F555"/>
      <c r="G555"/>
      <c r="H555"/>
      <c r="I555"/>
      <c r="J555"/>
      <c r="K555"/>
    </row>
    <row r="556" spans="1:16">
      <c r="A556"/>
      <c r="B556"/>
      <c r="C556"/>
      <c r="D556"/>
      <c r="E556"/>
      <c r="F556"/>
      <c r="G556"/>
      <c r="H556"/>
      <c r="I556"/>
      <c r="J556"/>
      <c r="K556"/>
    </row>
    <row r="557" spans="1:16">
      <c r="A557"/>
      <c r="B557"/>
      <c r="C557"/>
      <c r="D557"/>
      <c r="E557"/>
      <c r="F557"/>
      <c r="G557"/>
      <c r="H557"/>
      <c r="I557"/>
      <c r="J557"/>
      <c r="K557"/>
    </row>
    <row r="558" spans="1:16">
      <c r="A558"/>
      <c r="B558"/>
      <c r="C558"/>
      <c r="D558"/>
      <c r="E558"/>
      <c r="F558"/>
      <c r="G558"/>
      <c r="H558"/>
      <c r="I558"/>
      <c r="J558"/>
      <c r="K558"/>
    </row>
    <row r="559" spans="1:16">
      <c r="A559"/>
      <c r="B559"/>
      <c r="C559"/>
      <c r="D559"/>
      <c r="E559"/>
      <c r="F559"/>
      <c r="G559"/>
      <c r="H559"/>
      <c r="I559"/>
      <c r="J559"/>
      <c r="K559"/>
    </row>
    <row r="560" spans="1:16">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row>
    <row r="649" spans="1:11">
      <c r="A649"/>
      <c r="B649"/>
      <c r="C649"/>
      <c r="D649"/>
      <c r="E649"/>
      <c r="F649"/>
    </row>
    <row r="650" spans="1:11">
      <c r="A650"/>
      <c r="B650"/>
      <c r="C650"/>
      <c r="D650"/>
      <c r="E650"/>
      <c r="F650"/>
    </row>
    <row r="651" spans="1:11">
      <c r="A651"/>
      <c r="B651"/>
      <c r="C651"/>
      <c r="D651"/>
      <c r="E651"/>
      <c r="F651"/>
    </row>
    <row r="652" spans="1:11">
      <c r="A652"/>
      <c r="B652"/>
      <c r="C652"/>
      <c r="D652"/>
      <c r="E652"/>
      <c r="F652"/>
    </row>
    <row r="653" spans="1:11">
      <c r="A653"/>
      <c r="B653"/>
      <c r="C653"/>
      <c r="D653"/>
      <c r="E653"/>
      <c r="F653"/>
    </row>
    <row r="654" spans="1:11">
      <c r="A654"/>
      <c r="B654"/>
      <c r="C654"/>
      <c r="D654"/>
      <c r="E654"/>
      <c r="F654"/>
    </row>
    <row r="655" spans="1:11">
      <c r="A655"/>
      <c r="B655"/>
      <c r="C655"/>
      <c r="D655"/>
      <c r="E655"/>
      <c r="F655"/>
    </row>
    <row r="656" spans="1:11">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sheetData>
  <mergeCells count="295">
    <mergeCell ref="W300:W302"/>
    <mergeCell ref="X300:X302"/>
    <mergeCell ref="Y300:Y302"/>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X253:X255"/>
    <mergeCell ref="Y253:Y255"/>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13:W215"/>
    <mergeCell ref="X213:X215"/>
    <mergeCell ref="Y213:Y215"/>
    <mergeCell ref="Y204:Y206"/>
    <mergeCell ref="W207:W209"/>
    <mergeCell ref="X207:X209"/>
    <mergeCell ref="Y207:Y209"/>
    <mergeCell ref="Y193:Y197"/>
    <mergeCell ref="W198:W200"/>
    <mergeCell ref="X198:X200"/>
    <mergeCell ref="Y198:Y200"/>
    <mergeCell ref="Y190:Y192"/>
    <mergeCell ref="A305:F309"/>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W74:W76"/>
    <mergeCell ref="X74:X76"/>
    <mergeCell ref="W77:W79"/>
    <mergeCell ref="X77:X79"/>
    <mergeCell ref="W92:W94"/>
    <mergeCell ref="W101:W103"/>
    <mergeCell ref="X101:X103"/>
    <mergeCell ref="W80:W82"/>
    <mergeCell ref="X80:X82"/>
    <mergeCell ref="W83:W85"/>
    <mergeCell ref="X83:X85"/>
    <mergeCell ref="W86:W88"/>
    <mergeCell ref="X86:X88"/>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X181:X183"/>
    <mergeCell ref="Y181:Y183"/>
    <mergeCell ref="W201:W203"/>
    <mergeCell ref="X201:X203"/>
    <mergeCell ref="Y201:Y203"/>
    <mergeCell ref="W204:W206"/>
    <mergeCell ref="X204:X206"/>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78:W280"/>
    <mergeCell ref="X278:X280"/>
    <mergeCell ref="Y278:Y280"/>
    <mergeCell ref="W287:W289"/>
    <mergeCell ref="X287:X289"/>
    <mergeCell ref="Y287:Y289"/>
    <mergeCell ref="W247:W249"/>
    <mergeCell ref="X247:X249"/>
    <mergeCell ref="Y247:Y249"/>
    <mergeCell ref="W272:W274"/>
    <mergeCell ref="X272:X274"/>
    <mergeCell ref="Y272:Y274"/>
    <mergeCell ref="W263:W265"/>
    <mergeCell ref="X263:X265"/>
    <mergeCell ref="Y263:Y265"/>
    <mergeCell ref="W266:W268"/>
    <mergeCell ref="X266:X268"/>
    <mergeCell ref="Y266:Y268"/>
    <mergeCell ref="W275:W277"/>
    <mergeCell ref="X275:X277"/>
    <mergeCell ref="Y275:Y277"/>
    <mergeCell ref="W281:W283"/>
    <mergeCell ref="X281:X283"/>
    <mergeCell ref="Y281:Y283"/>
    <mergeCell ref="W296:W299"/>
    <mergeCell ref="X296:X299"/>
    <mergeCell ref="Y296:Y299"/>
    <mergeCell ref="W290:W292"/>
    <mergeCell ref="X290:X292"/>
    <mergeCell ref="Y290:Y292"/>
    <mergeCell ref="W284:W286"/>
    <mergeCell ref="X284:X286"/>
    <mergeCell ref="Y284:Y286"/>
    <mergeCell ref="W293:W295"/>
    <mergeCell ref="X293:X295"/>
    <mergeCell ref="Y293:Y295"/>
  </mergeCells>
  <conditionalFormatting sqref="H305:N308">
    <cfRule type="colorScale" priority="2">
      <colorScale>
        <cfvo type="min"/>
        <cfvo type="percentile" val="50"/>
        <cfvo type="max"/>
        <color rgb="FFF8696B"/>
        <color rgb="FFFFEB84"/>
        <color rgb="FF63BE7B"/>
      </colorScale>
    </cfRule>
  </conditionalFormatting>
  <conditionalFormatting sqref="H309:N3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1"/>
  <sheetViews>
    <sheetView workbookViewId="0">
      <pane xSplit="3" ySplit="1" topLeftCell="D157" activePane="bottomRight" state="frozen"/>
      <selection pane="topRight" activeCell="D1" sqref="D1"/>
      <selection pane="bottomLeft" activeCell="A2" sqref="A2"/>
      <selection pane="bottomRight" activeCell="I191" sqref="I191"/>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INDEX(Scores!$G$2:$G$302, MATCH(Clutch!$A2, Scores!$E$2:$E$302, 0))</f>
        <v>CJQ</v>
      </c>
      <c r="C2" s="1" t="s">
        <v>4</v>
      </c>
      <c r="D2" s="1">
        <f>SUMIFS(INDEX(Scores!$H$2:$N$302, 0, MATCH($C2, Scores!$H$1:$N$1, 0)), Scores!$E$2:$E$302, $A2, Scores!$F$2:$F$302, D$1)</f>
        <v>4</v>
      </c>
      <c r="E2" s="1">
        <f>SUMIFS(INDEX(Scores!$H$2:$N$302, 0, MATCH($C2, Scores!$H$1:$N$1, 0)), Scores!$E$2:$E$302, $A2, Scores!$F$2:$F$302, E$1)</f>
        <v>3</v>
      </c>
      <c r="F2" s="1">
        <f>SUMIFS(INDEX(Scores!$H$2:$N$302, 0, MATCH($C2, Scores!$H$1:$N$1, 0)), Scores!$E$2:$E$302, $A2, Scores!$F$2:$F$302, F$1)</f>
        <v>4</v>
      </c>
      <c r="G2" s="1">
        <f>SUMIFS(INDEX(Scores!$H$2:$N$302, 0, MATCH($C2, Scores!$H$1:$N$1, 0)), Scores!$E$2:$E$302, $A2, Scores!$F$2:$F$302,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INDEX(Scores!$G$2:$G$302, MATCH(Clutch!$A3, Scores!$E$2:$E$302, 0))</f>
        <v>CJQ</v>
      </c>
      <c r="C3" s="1" t="s">
        <v>5</v>
      </c>
      <c r="D3" s="1">
        <f>SUMIFS(INDEX(Scores!$H$2:$N$302, 0, MATCH($C3, Scores!$H$1:$N$1, 0)), Scores!$E$2:$E$302, $A3, Scores!$F$2:$F$302, D$1)</f>
        <v>0</v>
      </c>
      <c r="E3" s="1">
        <f>SUMIFS(INDEX(Scores!$H$2:$N$302, 0, MATCH($C3, Scores!$H$1:$N$1, 0)), Scores!$E$2:$E$302, $A3, Scores!$F$2:$F$302, E$1)</f>
        <v>0</v>
      </c>
      <c r="F3" s="1">
        <f>SUMIFS(INDEX(Scores!$H$2:$N$302, 0, MATCH($C3, Scores!$H$1:$N$1, 0)), Scores!$E$2:$E$302, $A3, Scores!$F$2:$F$302, F$1)</f>
        <v>1</v>
      </c>
      <c r="G3" s="1">
        <f>SUMIFS(INDEX(Scores!$H$2:$N$302, 0, MATCH($C3, Scores!$H$1:$N$1, 0)), Scores!$E$2:$E$302, $A3, Scores!$F$2:$F$302,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INDEX(Scores!$G$2:$G$302, MATCH(Clutch!$A4, Scores!$E$2:$E$302, 0))</f>
        <v>JC</v>
      </c>
      <c r="C4" s="1" t="s">
        <v>4</v>
      </c>
      <c r="D4" s="1">
        <f>SUMIFS(INDEX(Scores!$H$2:$N$302, 0, MATCH($C4, Scores!$H$1:$N$1, 0)), Scores!$E$2:$E$302, $A4, Scores!$F$2:$F$302, D$1)</f>
        <v>8</v>
      </c>
      <c r="E4" s="1">
        <f>SUMIFS(INDEX(Scores!$H$2:$N$302, 0, MATCH($C4, Scores!$H$1:$N$1, 0)), Scores!$E$2:$E$302, $A4, Scores!$F$2:$F$302, E$1)</f>
        <v>5</v>
      </c>
      <c r="F4" s="1">
        <f>SUMIFS(INDEX(Scores!$H$2:$N$302, 0, MATCH($C4, Scores!$H$1:$N$1, 0)), Scores!$E$2:$E$302, $A4, Scores!$F$2:$F$302, F$1)</f>
        <v>3</v>
      </c>
      <c r="G4" s="1">
        <f>SUMIFS(INDEX(Scores!$H$2:$N$302, 0, MATCH($C4, Scores!$H$1:$N$1, 0)), Scores!$E$2:$E$302, $A4, Scores!$F$2:$F$302,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INDEX(Scores!$G$2:$G$302, MATCH(Clutch!$A5, Scores!$E$2:$E$302, 0))</f>
        <v>JC</v>
      </c>
      <c r="C5" s="1" t="s">
        <v>5</v>
      </c>
      <c r="D5" s="1">
        <f>SUMIFS(INDEX(Scores!$H$2:$N$302, 0, MATCH($C5, Scores!$H$1:$N$1, 0)), Scores!$E$2:$E$302, $A5, Scores!$F$2:$F$302, D$1)</f>
        <v>0</v>
      </c>
      <c r="E5" s="1">
        <f>SUMIFS(INDEX(Scores!$H$2:$N$302, 0, MATCH($C5, Scores!$H$1:$N$1, 0)), Scores!$E$2:$E$302, $A5, Scores!$F$2:$F$302, E$1)</f>
        <v>0</v>
      </c>
      <c r="F5" s="1">
        <f>SUMIFS(INDEX(Scores!$H$2:$N$302, 0, MATCH($C5, Scores!$H$1:$N$1, 0)), Scores!$E$2:$E$302, $A5, Scores!$F$2:$F$302, F$1)</f>
        <v>0</v>
      </c>
      <c r="G5" s="1">
        <f>SUMIFS(INDEX(Scores!$H$2:$N$302, 0, MATCH($C5, Scores!$H$1:$N$1, 0)), Scores!$E$2:$E$302, $A5, Scores!$F$2:$F$302,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INDEX(Scores!$G$2:$G$302, MATCH(Clutch!$A6, Scores!$E$2:$E$302, 0))</f>
        <v>JC</v>
      </c>
      <c r="C6" s="1" t="s">
        <v>4</v>
      </c>
      <c r="D6" s="1">
        <f>SUMIFS(INDEX(Scores!$H$2:$N$302, 0, MATCH($C6, Scores!$H$1:$N$1, 0)), Scores!$E$2:$E$302, $A6, Scores!$F$2:$F$302, D$1)</f>
        <v>1</v>
      </c>
      <c r="E6" s="1">
        <f>SUMIFS(INDEX(Scores!$H$2:$N$302, 0, MATCH($C6, Scores!$H$1:$N$1, 0)), Scores!$E$2:$E$302, $A6, Scores!$F$2:$F$302, E$1)</f>
        <v>6</v>
      </c>
      <c r="F6" s="1">
        <f>SUMIFS(INDEX(Scores!$H$2:$N$302, 0, MATCH($C6, Scores!$H$1:$N$1, 0)), Scores!$E$2:$E$302, $A6, Scores!$F$2:$F$302, F$1)</f>
        <v>3</v>
      </c>
      <c r="G6" s="1">
        <f>SUMIFS(INDEX(Scores!$H$2:$N$302, 0, MATCH($C6, Scores!$H$1:$N$1, 0)), Scores!$E$2:$E$302, $A6, Scores!$F$2:$F$302,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INDEX(Scores!$G$2:$G$302, MATCH(Clutch!$A7, Scores!$E$2:$E$302, 0))</f>
        <v>JC</v>
      </c>
      <c r="C7" s="1" t="s">
        <v>5</v>
      </c>
      <c r="D7" s="1">
        <f>SUMIFS(INDEX(Scores!$H$2:$N$302, 0, MATCH($C7, Scores!$H$1:$N$1, 0)), Scores!$E$2:$E$302, $A7, Scores!$F$2:$F$302, D$1)</f>
        <v>0</v>
      </c>
      <c r="E7" s="1">
        <f>SUMIFS(INDEX(Scores!$H$2:$N$302, 0, MATCH($C7, Scores!$H$1:$N$1, 0)), Scores!$E$2:$E$302, $A7, Scores!$F$2:$F$302, E$1)</f>
        <v>0</v>
      </c>
      <c r="F7" s="1">
        <f>SUMIFS(INDEX(Scores!$H$2:$N$302, 0, MATCH($C7, Scores!$H$1:$N$1, 0)), Scores!$E$2:$E$302, $A7, Scores!$F$2:$F$302, F$1)</f>
        <v>4</v>
      </c>
      <c r="G7" s="1">
        <f>SUMIFS(INDEX(Scores!$H$2:$N$302, 0, MATCH($C7, Scores!$H$1:$N$1, 0)), Scores!$E$2:$E$302, $A7, Scores!$F$2:$F$302,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INDEX(Scores!$G$2:$G$302, MATCH(Clutch!$A8, Scores!$E$2:$E$302, 0))</f>
        <v>CJQ</v>
      </c>
      <c r="C8" s="1" t="s">
        <v>4</v>
      </c>
      <c r="D8" s="1">
        <f>SUMIFS(INDEX(Scores!$H$2:$N$302, 0, MATCH($C8, Scores!$H$1:$N$1, 0)), Scores!$E$2:$E$302, $A8, Scores!$F$2:$F$302, D$1)</f>
        <v>3</v>
      </c>
      <c r="E8" s="1">
        <f>SUMIFS(INDEX(Scores!$H$2:$N$302, 0, MATCH($C8, Scores!$H$1:$N$1, 0)), Scores!$E$2:$E$302, $A8, Scores!$F$2:$F$302, E$1)</f>
        <v>0</v>
      </c>
      <c r="F8" s="1">
        <f>SUMIFS(INDEX(Scores!$H$2:$N$302, 0, MATCH($C8, Scores!$H$1:$N$1, 0)), Scores!$E$2:$E$302, $A8, Scores!$F$2:$F$302, F$1)</f>
        <v>1</v>
      </c>
      <c r="G8" s="1">
        <f>SUMIFS(INDEX(Scores!$H$2:$N$302, 0, MATCH($C8, Scores!$H$1:$N$1, 0)), Scores!$E$2:$E$302, $A8, Scores!$F$2:$F$302,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INDEX(Scores!$G$2:$G$302, MATCH(Clutch!$A9, Scores!$E$2:$E$302, 0))</f>
        <v>CJQ</v>
      </c>
      <c r="C9" s="1" t="s">
        <v>5</v>
      </c>
      <c r="D9" s="1">
        <f>SUMIFS(INDEX(Scores!$H$2:$N$302, 0, MATCH($C9, Scores!$H$1:$N$1, 0)), Scores!$E$2:$E$302, $A9, Scores!$F$2:$F$302, D$1)</f>
        <v>0</v>
      </c>
      <c r="E9" s="1">
        <f>SUMIFS(INDEX(Scores!$H$2:$N$302, 0, MATCH($C9, Scores!$H$1:$N$1, 0)), Scores!$E$2:$E$302, $A9, Scores!$F$2:$F$302, E$1)</f>
        <v>0</v>
      </c>
      <c r="F9" s="1">
        <f>SUMIFS(INDEX(Scores!$H$2:$N$302, 0, MATCH($C9, Scores!$H$1:$N$1, 0)), Scores!$E$2:$E$302, $A9, Scores!$F$2:$F$302, F$1)</f>
        <v>0</v>
      </c>
      <c r="G9" s="1">
        <f>SUMIFS(INDEX(Scores!$H$2:$N$302, 0, MATCH($C9, Scores!$H$1:$N$1, 0)), Scores!$E$2:$E$302, $A9, Scores!$F$2:$F$302,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INDEX(Scores!$G$2:$G$302, MATCH(Clutch!$A10, Scores!$E$2:$E$302, 0))</f>
        <v>QJC</v>
      </c>
      <c r="C10" s="1" t="s">
        <v>4</v>
      </c>
      <c r="D10" s="1">
        <f>SUMIFS(INDEX(Scores!$H$2:$N$302, 0, MATCH($C10, Scores!$H$1:$N$1, 0)), Scores!$E$2:$E$302, $A10, Scores!$F$2:$F$302, D$1)</f>
        <v>5</v>
      </c>
      <c r="E10" s="1">
        <f>SUMIFS(INDEX(Scores!$H$2:$N$302, 0, MATCH($C10, Scores!$H$1:$N$1, 0)), Scores!$E$2:$E$302, $A10, Scores!$F$2:$F$302, E$1)</f>
        <v>4</v>
      </c>
      <c r="F10" s="1">
        <f>SUMIFS(INDEX(Scores!$H$2:$N$302, 0, MATCH($C10, Scores!$H$1:$N$1, 0)), Scores!$E$2:$E$302, $A10, Scores!$F$2:$F$302, F$1)</f>
        <v>2</v>
      </c>
      <c r="G10" s="1">
        <f>SUMIFS(INDEX(Scores!$H$2:$N$302, 0, MATCH($C10, Scores!$H$1:$N$1, 0)), Scores!$E$2:$E$302, $A10, Scores!$F$2:$F$302,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INDEX(Scores!$G$2:$G$302, MATCH(Clutch!$A11, Scores!$E$2:$E$302, 0))</f>
        <v>QJC</v>
      </c>
      <c r="C11" s="1" t="s">
        <v>5</v>
      </c>
      <c r="D11" s="1">
        <f>SUMIFS(INDEX(Scores!$H$2:$N$302, 0, MATCH($C11, Scores!$H$1:$N$1, 0)), Scores!$E$2:$E$302, $A11, Scores!$F$2:$F$302, D$1)</f>
        <v>1</v>
      </c>
      <c r="E11" s="1">
        <f>SUMIFS(INDEX(Scores!$H$2:$N$302, 0, MATCH($C11, Scores!$H$1:$N$1, 0)), Scores!$E$2:$E$302, $A11, Scores!$F$2:$F$302, E$1)</f>
        <v>0</v>
      </c>
      <c r="F11" s="1">
        <f>SUMIFS(INDEX(Scores!$H$2:$N$302, 0, MATCH($C11, Scores!$H$1:$N$1, 0)), Scores!$E$2:$E$302, $A11, Scores!$F$2:$F$302, F$1)</f>
        <v>0</v>
      </c>
      <c r="G11" s="1">
        <f>SUMIFS(INDEX(Scores!$H$2:$N$302, 0, MATCH($C11, Scores!$H$1:$N$1, 0)), Scores!$E$2:$E$302, $A11, Scores!$F$2:$F$302,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INDEX(Scores!$G$2:$G$302, MATCH(Clutch!$A12, Scores!$E$2:$E$302, 0))</f>
        <v>JC</v>
      </c>
      <c r="C12" s="1" t="s">
        <v>4</v>
      </c>
      <c r="D12" s="1">
        <f>SUMIFS(INDEX(Scores!$H$2:$N$302, 0, MATCH($C12, Scores!$H$1:$N$1, 0)), Scores!$E$2:$E$302, $A12, Scores!$F$2:$F$302, D$1)</f>
        <v>7</v>
      </c>
      <c r="E12" s="1">
        <f>SUMIFS(INDEX(Scores!$H$2:$N$302, 0, MATCH($C12, Scores!$H$1:$N$1, 0)), Scores!$E$2:$E$302, $A12, Scores!$F$2:$F$302, E$1)</f>
        <v>2</v>
      </c>
      <c r="F12" s="1">
        <f>SUMIFS(INDEX(Scores!$H$2:$N$302, 0, MATCH($C12, Scores!$H$1:$N$1, 0)), Scores!$E$2:$E$302, $A12, Scores!$F$2:$F$302, F$1)</f>
        <v>1</v>
      </c>
      <c r="G12" s="1">
        <f>SUMIFS(INDEX(Scores!$H$2:$N$302, 0, MATCH($C12, Scores!$H$1:$N$1, 0)), Scores!$E$2:$E$302, $A12, Scores!$F$2:$F$302,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INDEX(Scores!$G$2:$G$302, MATCH(Clutch!$A13, Scores!$E$2:$E$302, 0))</f>
        <v>JC</v>
      </c>
      <c r="C13" s="1" t="s">
        <v>5</v>
      </c>
      <c r="D13" s="1">
        <f>SUMIFS(INDEX(Scores!$H$2:$N$302, 0, MATCH($C13, Scores!$H$1:$N$1, 0)), Scores!$E$2:$E$302, $A13, Scores!$F$2:$F$302, D$1)</f>
        <v>0</v>
      </c>
      <c r="E13" s="1">
        <f>SUMIFS(INDEX(Scores!$H$2:$N$302, 0, MATCH($C13, Scores!$H$1:$N$1, 0)), Scores!$E$2:$E$302, $A13, Scores!$F$2:$F$302, E$1)</f>
        <v>4</v>
      </c>
      <c r="F13" s="1">
        <f>SUMIFS(INDEX(Scores!$H$2:$N$302, 0, MATCH($C13, Scores!$H$1:$N$1, 0)), Scores!$E$2:$E$302, $A13, Scores!$F$2:$F$302, F$1)</f>
        <v>0</v>
      </c>
      <c r="G13" s="1">
        <f>SUMIFS(INDEX(Scores!$H$2:$N$302, 0, MATCH($C13, Scores!$H$1:$N$1, 0)), Scores!$E$2:$E$302, $A13, Scores!$F$2:$F$302,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INDEX(Scores!$G$2:$G$302, MATCH(Clutch!$A14, Scores!$E$2:$E$302, 0))</f>
        <v>CJ</v>
      </c>
      <c r="C14" s="1" t="s">
        <v>4</v>
      </c>
      <c r="D14" s="1">
        <f>SUMIFS(INDEX(Scores!$H$2:$N$302, 0, MATCH($C14, Scores!$H$1:$N$1, 0)), Scores!$E$2:$E$302, $A14, Scores!$F$2:$F$302, D$1)</f>
        <v>0</v>
      </c>
      <c r="E14" s="1">
        <f>SUMIFS(INDEX(Scores!$H$2:$N$302, 0, MATCH($C14, Scores!$H$1:$N$1, 0)), Scores!$E$2:$E$302, $A14, Scores!$F$2:$F$302, E$1)</f>
        <v>5</v>
      </c>
      <c r="F14" s="1">
        <f>SUMIFS(INDEX(Scores!$H$2:$N$302, 0, MATCH($C14, Scores!$H$1:$N$1, 0)), Scores!$E$2:$E$302, $A14, Scores!$F$2:$F$302, F$1)</f>
        <v>0</v>
      </c>
      <c r="G14" s="1">
        <f>SUMIFS(INDEX(Scores!$H$2:$N$302, 0, MATCH($C14, Scores!$H$1:$N$1, 0)), Scores!$E$2:$E$302, $A14, Scores!$F$2:$F$302,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INDEX(Scores!$G$2:$G$302, MATCH(Clutch!$A15, Scores!$E$2:$E$302, 0))</f>
        <v>CJ</v>
      </c>
      <c r="C15" s="1" t="s">
        <v>5</v>
      </c>
      <c r="D15" s="1">
        <f>SUMIFS(INDEX(Scores!$H$2:$N$302, 0, MATCH($C15, Scores!$H$1:$N$1, 0)), Scores!$E$2:$E$302, $A15, Scores!$F$2:$F$302, D$1)</f>
        <v>1</v>
      </c>
      <c r="E15" s="1">
        <f>SUMIFS(INDEX(Scores!$H$2:$N$302, 0, MATCH($C15, Scores!$H$1:$N$1, 0)), Scores!$E$2:$E$302, $A15, Scores!$F$2:$F$302, E$1)</f>
        <v>2</v>
      </c>
      <c r="F15" s="1">
        <f>SUMIFS(INDEX(Scores!$H$2:$N$302, 0, MATCH($C15, Scores!$H$1:$N$1, 0)), Scores!$E$2:$E$302, $A15, Scores!$F$2:$F$302, F$1)</f>
        <v>6</v>
      </c>
      <c r="G15" s="1">
        <f>SUMIFS(INDEX(Scores!$H$2:$N$302, 0, MATCH($C15, Scores!$H$1:$N$1, 0)), Scores!$E$2:$E$302, $A15, Scores!$F$2:$F$302,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INDEX(Scores!$G$2:$G$302, MATCH(Clutch!$A16, Scores!$E$2:$E$302, 0))</f>
        <v>CJ</v>
      </c>
      <c r="C16" s="1" t="s">
        <v>4</v>
      </c>
      <c r="D16" s="1">
        <f>SUMIFS(INDEX(Scores!$H$2:$N$302, 0, MATCH($C16, Scores!$H$1:$N$1, 0)), Scores!$E$2:$E$302, $A16, Scores!$F$2:$F$302, D$1)</f>
        <v>0</v>
      </c>
      <c r="E16" s="1">
        <f>SUMIFS(INDEX(Scores!$H$2:$N$302, 0, MATCH($C16, Scores!$H$1:$N$1, 0)), Scores!$E$2:$E$302, $A16, Scores!$F$2:$F$302, E$1)</f>
        <v>3</v>
      </c>
      <c r="F16" s="1">
        <f>SUMIFS(INDEX(Scores!$H$2:$N$302, 0, MATCH($C16, Scores!$H$1:$N$1, 0)), Scores!$E$2:$E$302, $A16, Scores!$F$2:$F$302, F$1)</f>
        <v>3</v>
      </c>
      <c r="G16" s="1">
        <f>SUMIFS(INDEX(Scores!$H$2:$N$302, 0, MATCH($C16, Scores!$H$1:$N$1, 0)), Scores!$E$2:$E$302, $A16, Scores!$F$2:$F$302,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INDEX(Scores!$G$2:$G$302, MATCH(Clutch!$A17, Scores!$E$2:$E$302, 0))</f>
        <v>CJ</v>
      </c>
      <c r="C17" s="1" t="s">
        <v>5</v>
      </c>
      <c r="D17" s="1">
        <f>SUMIFS(INDEX(Scores!$H$2:$N$302, 0, MATCH($C17, Scores!$H$1:$N$1, 0)), Scores!$E$2:$E$302, $A17, Scores!$F$2:$F$302, D$1)</f>
        <v>1</v>
      </c>
      <c r="E17" s="1">
        <f>SUMIFS(INDEX(Scores!$H$2:$N$302, 0, MATCH($C17, Scores!$H$1:$N$1, 0)), Scores!$E$2:$E$302, $A17, Scores!$F$2:$F$302, E$1)</f>
        <v>1</v>
      </c>
      <c r="F17" s="1">
        <f>SUMIFS(INDEX(Scores!$H$2:$N$302, 0, MATCH($C17, Scores!$H$1:$N$1, 0)), Scores!$E$2:$E$302, $A17, Scores!$F$2:$F$302, F$1)</f>
        <v>0</v>
      </c>
      <c r="G17" s="1">
        <f>SUMIFS(INDEX(Scores!$H$2:$N$302, 0, MATCH($C17, Scores!$H$1:$N$1, 0)), Scores!$E$2:$E$302, $A17, Scores!$F$2:$F$302,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INDEX(Scores!$G$2:$G$302, MATCH(Clutch!$A18, Scores!$E$2:$E$302, 0))</f>
        <v>CJQ</v>
      </c>
      <c r="C18" s="1" t="s">
        <v>4</v>
      </c>
      <c r="D18" s="1">
        <f>SUMIFS(INDEX(Scores!$H$2:$N$302, 0, MATCH($C18, Scores!$H$1:$N$1, 0)), Scores!$E$2:$E$302, $A18, Scores!$F$2:$F$302, D$1)</f>
        <v>2</v>
      </c>
      <c r="E18" s="1">
        <f>SUMIFS(INDEX(Scores!$H$2:$N$302, 0, MATCH($C18, Scores!$H$1:$N$1, 0)), Scores!$E$2:$E$302, $A18, Scores!$F$2:$F$302, E$1)</f>
        <v>5</v>
      </c>
      <c r="F18" s="1">
        <f>SUMIFS(INDEX(Scores!$H$2:$N$302, 0, MATCH($C18, Scores!$H$1:$N$1, 0)), Scores!$E$2:$E$302, $A18, Scores!$F$2:$F$302, F$1)</f>
        <v>2</v>
      </c>
      <c r="G18" s="1">
        <f>SUMIFS(INDEX(Scores!$H$2:$N$302, 0, MATCH($C18, Scores!$H$1:$N$1, 0)), Scores!$E$2:$E$302, $A18, Scores!$F$2:$F$302,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INDEX(Scores!$G$2:$G$302, MATCH(Clutch!$A19, Scores!$E$2:$E$302, 0))</f>
        <v>CJQ</v>
      </c>
      <c r="C19" s="1" t="s">
        <v>5</v>
      </c>
      <c r="D19" s="1">
        <f>SUMIFS(INDEX(Scores!$H$2:$N$302, 0, MATCH($C19, Scores!$H$1:$N$1, 0)), Scores!$E$2:$E$302, $A19, Scores!$F$2:$F$302, D$1)</f>
        <v>1</v>
      </c>
      <c r="E19" s="1">
        <f>SUMIFS(INDEX(Scores!$H$2:$N$302, 0, MATCH($C19, Scores!$H$1:$N$1, 0)), Scores!$E$2:$E$302, $A19, Scores!$F$2:$F$302, E$1)</f>
        <v>3</v>
      </c>
      <c r="F19" s="1">
        <f>SUMIFS(INDEX(Scores!$H$2:$N$302, 0, MATCH($C19, Scores!$H$1:$N$1, 0)), Scores!$E$2:$E$302, $A19, Scores!$F$2:$F$302, F$1)</f>
        <v>7</v>
      </c>
      <c r="G19" s="1">
        <f>SUMIFS(INDEX(Scores!$H$2:$N$302, 0, MATCH($C19, Scores!$H$1:$N$1, 0)), Scores!$E$2:$E$302, $A19, Scores!$F$2:$F$302,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INDEX(Scores!$G$2:$G$302, MATCH(Clutch!$A20, Scores!$E$2:$E$302, 0))</f>
        <v>CJ</v>
      </c>
      <c r="C20" s="1" t="s">
        <v>4</v>
      </c>
      <c r="D20" s="1">
        <f>SUMIFS(INDEX(Scores!$H$2:$N$302, 0, MATCH($C20, Scores!$H$1:$N$1, 0)), Scores!$E$2:$E$302, $A20, Scores!$F$2:$F$302, D$1)</f>
        <v>0</v>
      </c>
      <c r="E20" s="1">
        <f>SUMIFS(INDEX(Scores!$H$2:$N$302, 0, MATCH($C20, Scores!$H$1:$N$1, 0)), Scores!$E$2:$E$302, $A20, Scores!$F$2:$F$302, E$1)</f>
        <v>3</v>
      </c>
      <c r="F20" s="1">
        <f>SUMIFS(INDEX(Scores!$H$2:$N$302, 0, MATCH($C20, Scores!$H$1:$N$1, 0)), Scores!$E$2:$E$302, $A20, Scores!$F$2:$F$302, F$1)</f>
        <v>3</v>
      </c>
      <c r="G20" s="1">
        <f>SUMIFS(INDEX(Scores!$H$2:$N$302, 0, MATCH($C20, Scores!$H$1:$N$1, 0)), Scores!$E$2:$E$302, $A20, Scores!$F$2:$F$302,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INDEX(Scores!$G$2:$G$302, MATCH(Clutch!$A21, Scores!$E$2:$E$302, 0))</f>
        <v>CJ</v>
      </c>
      <c r="C21" s="1" t="s">
        <v>5</v>
      </c>
      <c r="D21" s="1">
        <f>SUMIFS(INDEX(Scores!$H$2:$N$302, 0, MATCH($C21, Scores!$H$1:$N$1, 0)), Scores!$E$2:$E$302, $A21, Scores!$F$2:$F$302, D$1)</f>
        <v>1</v>
      </c>
      <c r="E21" s="1">
        <f>SUMIFS(INDEX(Scores!$H$2:$N$302, 0, MATCH($C21, Scores!$H$1:$N$1, 0)), Scores!$E$2:$E$302, $A21, Scores!$F$2:$F$302, E$1)</f>
        <v>0</v>
      </c>
      <c r="F21" s="1">
        <f>SUMIFS(INDEX(Scores!$H$2:$N$302, 0, MATCH($C21, Scores!$H$1:$N$1, 0)), Scores!$E$2:$E$302, $A21, Scores!$F$2:$F$302, F$1)</f>
        <v>0</v>
      </c>
      <c r="G21" s="1">
        <f>SUMIFS(INDEX(Scores!$H$2:$N$302, 0, MATCH($C21, Scores!$H$1:$N$1, 0)), Scores!$E$2:$E$302, $A21, Scores!$F$2:$F$302,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INDEX(Scores!$G$2:$G$302, MATCH(Clutch!$A22, Scores!$E$2:$E$302, 0))</f>
        <v>DCJ</v>
      </c>
      <c r="C22" s="1" t="s">
        <v>4</v>
      </c>
      <c r="D22" s="1">
        <f>SUMIFS(INDEX(Scores!$H$2:$N$302, 0, MATCH($C22, Scores!$H$1:$N$1, 0)), Scores!$E$2:$E$302, $A22, Scores!$F$2:$F$302, D$1)</f>
        <v>5</v>
      </c>
      <c r="E22" s="1">
        <f>SUMIFS(INDEX(Scores!$H$2:$N$302, 0, MATCH($C22, Scores!$H$1:$N$1, 0)), Scores!$E$2:$E$302, $A22, Scores!$F$2:$F$302, E$1)</f>
        <v>6</v>
      </c>
      <c r="F22" s="1">
        <f>SUMIFS(INDEX(Scores!$H$2:$N$302, 0, MATCH($C22, Scores!$H$1:$N$1, 0)), Scores!$E$2:$E$302, $A22, Scores!$F$2:$F$302, F$1)</f>
        <v>3</v>
      </c>
      <c r="G22" s="1">
        <f>SUMIFS(INDEX(Scores!$H$2:$N$302, 0, MATCH($C22, Scores!$H$1:$N$1, 0)), Scores!$E$2:$E$302, $A22, Scores!$F$2:$F$302,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INDEX(Scores!$G$2:$G$302, MATCH(Clutch!$A23, Scores!$E$2:$E$302, 0))</f>
        <v>DCJ</v>
      </c>
      <c r="C23" s="1" t="s">
        <v>5</v>
      </c>
      <c r="D23" s="1">
        <f>SUMIFS(INDEX(Scores!$H$2:$N$302, 0, MATCH($C23, Scores!$H$1:$N$1, 0)), Scores!$E$2:$E$302, $A23, Scores!$F$2:$F$302, D$1)</f>
        <v>0</v>
      </c>
      <c r="E23" s="1">
        <f>SUMIFS(INDEX(Scores!$H$2:$N$302, 0, MATCH($C23, Scores!$H$1:$N$1, 0)), Scores!$E$2:$E$302, $A23, Scores!$F$2:$F$302, E$1)</f>
        <v>2</v>
      </c>
      <c r="F23" s="1">
        <f>SUMIFS(INDEX(Scores!$H$2:$N$302, 0, MATCH($C23, Scores!$H$1:$N$1, 0)), Scores!$E$2:$E$302, $A23, Scores!$F$2:$F$302, F$1)</f>
        <v>3</v>
      </c>
      <c r="G23" s="1">
        <f>SUMIFS(INDEX(Scores!$H$2:$N$302, 0, MATCH($C23, Scores!$H$1:$N$1, 0)), Scores!$E$2:$E$302, $A23, Scores!$F$2:$F$302,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INDEX(Scores!$G$2:$G$302, MATCH(Clutch!$A24, Scores!$E$2:$E$302, 0))</f>
        <v>CJD</v>
      </c>
      <c r="C24" s="1" t="s">
        <v>4</v>
      </c>
      <c r="D24" s="1">
        <f>SUMIFS(INDEX(Scores!$H$2:$N$302, 0, MATCH($C24, Scores!$H$1:$N$1, 0)), Scores!$E$2:$E$302, $A24, Scores!$F$2:$F$302, D$1)</f>
        <v>1</v>
      </c>
      <c r="E24" s="1">
        <f>SUMIFS(INDEX(Scores!$H$2:$N$302, 0, MATCH($C24, Scores!$H$1:$N$1, 0)), Scores!$E$2:$E$302, $A24, Scores!$F$2:$F$302, E$1)</f>
        <v>6</v>
      </c>
      <c r="F24" s="1">
        <f>SUMIFS(INDEX(Scores!$H$2:$N$302, 0, MATCH($C24, Scores!$H$1:$N$1, 0)), Scores!$E$2:$E$302, $A24, Scores!$F$2:$F$302, F$1)</f>
        <v>3</v>
      </c>
      <c r="G24" s="1">
        <f>SUMIFS(INDEX(Scores!$H$2:$N$302, 0, MATCH($C24, Scores!$H$1:$N$1, 0)), Scores!$E$2:$E$302, $A24, Scores!$F$2:$F$302,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INDEX(Scores!$G$2:$G$302, MATCH(Clutch!$A25, Scores!$E$2:$E$302, 0))</f>
        <v>CJD</v>
      </c>
      <c r="C25" s="1" t="s">
        <v>5</v>
      </c>
      <c r="D25" s="1">
        <f>SUMIFS(INDEX(Scores!$H$2:$N$302, 0, MATCH($C25, Scores!$H$1:$N$1, 0)), Scores!$E$2:$E$302, $A25, Scores!$F$2:$F$302, D$1)</f>
        <v>0</v>
      </c>
      <c r="E25" s="1">
        <f>SUMIFS(INDEX(Scores!$H$2:$N$302, 0, MATCH($C25, Scores!$H$1:$N$1, 0)), Scores!$E$2:$E$302, $A25, Scores!$F$2:$F$302, E$1)</f>
        <v>1</v>
      </c>
      <c r="F25" s="1">
        <f>SUMIFS(INDEX(Scores!$H$2:$N$302, 0, MATCH($C25, Scores!$H$1:$N$1, 0)), Scores!$E$2:$E$302, $A25, Scores!$F$2:$F$302, F$1)</f>
        <v>2</v>
      </c>
      <c r="G25" s="1">
        <f>SUMIFS(INDEX(Scores!$H$2:$N$302, 0, MATCH($C25, Scores!$H$1:$N$1, 0)), Scores!$E$2:$E$302, $A25, Scores!$F$2:$F$302,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INDEX(Scores!$G$2:$G$302, MATCH(Clutch!$A26, Scores!$E$2:$E$302, 0))</f>
        <v>DCJ</v>
      </c>
      <c r="C26" s="1" t="s">
        <v>4</v>
      </c>
      <c r="D26" s="1">
        <f>SUMIFS(INDEX(Scores!$H$2:$N$302, 0, MATCH($C26, Scores!$H$1:$N$1, 0)), Scores!$E$2:$E$302, $A26, Scores!$F$2:$F$302, D$1)</f>
        <v>3</v>
      </c>
      <c r="E26" s="1">
        <f>SUMIFS(INDEX(Scores!$H$2:$N$302, 0, MATCH($C26, Scores!$H$1:$N$1, 0)), Scores!$E$2:$E$302, $A26, Scores!$F$2:$F$302, E$1)</f>
        <v>5</v>
      </c>
      <c r="F26" s="1">
        <f>SUMIFS(INDEX(Scores!$H$2:$N$302, 0, MATCH($C26, Scores!$H$1:$N$1, 0)), Scores!$E$2:$E$302, $A26, Scores!$F$2:$F$302, F$1)</f>
        <v>3</v>
      </c>
      <c r="G26" s="1">
        <f>SUMIFS(INDEX(Scores!$H$2:$N$302, 0, MATCH($C26, Scores!$H$1:$N$1, 0)), Scores!$E$2:$E$302, $A26, Scores!$F$2:$F$302,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INDEX(Scores!$G$2:$G$302, MATCH(Clutch!$A27, Scores!$E$2:$E$302, 0))</f>
        <v>DCJ</v>
      </c>
      <c r="C27" s="1" t="s">
        <v>5</v>
      </c>
      <c r="D27" s="1">
        <f>SUMIFS(INDEX(Scores!$H$2:$N$302, 0, MATCH($C27, Scores!$H$1:$N$1, 0)), Scores!$E$2:$E$302, $A27, Scores!$F$2:$F$302, D$1)</f>
        <v>0</v>
      </c>
      <c r="E27" s="1">
        <f>SUMIFS(INDEX(Scores!$H$2:$N$302, 0, MATCH($C27, Scores!$H$1:$N$1, 0)), Scores!$E$2:$E$302, $A27, Scores!$F$2:$F$302, E$1)</f>
        <v>1</v>
      </c>
      <c r="F27" s="1">
        <f>SUMIFS(INDEX(Scores!$H$2:$N$302, 0, MATCH($C27, Scores!$H$1:$N$1, 0)), Scores!$E$2:$E$302, $A27, Scores!$F$2:$F$302, F$1)</f>
        <v>0</v>
      </c>
      <c r="G27" s="1">
        <f>SUMIFS(INDEX(Scores!$H$2:$N$302, 0, MATCH($C27, Scores!$H$1:$N$1, 0)), Scores!$E$2:$E$302, $A27, Scores!$F$2:$F$302,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INDEX(Scores!$G$2:$G$302, MATCH(Clutch!$A28, Scores!$E$2:$E$302, 0))</f>
        <v>JC</v>
      </c>
      <c r="C28" s="1" t="s">
        <v>4</v>
      </c>
      <c r="D28" s="1">
        <f>SUMIFS(INDEX(Scores!$H$2:$N$302, 0, MATCH($C28, Scores!$H$1:$N$1, 0)), Scores!$E$2:$E$302, $A28, Scores!$F$2:$F$302, D$1)</f>
        <v>5</v>
      </c>
      <c r="E28" s="1">
        <f>SUMIFS(INDEX(Scores!$H$2:$N$302, 0, MATCH($C28, Scores!$H$1:$N$1, 0)), Scores!$E$2:$E$302, $A28, Scores!$F$2:$F$302, E$1)</f>
        <v>3</v>
      </c>
      <c r="F28" s="1">
        <f>SUMIFS(INDEX(Scores!$H$2:$N$302, 0, MATCH($C28, Scores!$H$1:$N$1, 0)), Scores!$E$2:$E$302, $A28, Scores!$F$2:$F$302, F$1)</f>
        <v>3</v>
      </c>
      <c r="G28" s="1">
        <f>SUMIFS(INDEX(Scores!$H$2:$N$302, 0, MATCH($C28, Scores!$H$1:$N$1, 0)), Scores!$E$2:$E$302, $A28, Scores!$F$2:$F$302,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INDEX(Scores!$G$2:$G$302, MATCH(Clutch!$A29, Scores!$E$2:$E$302, 0))</f>
        <v>JC</v>
      </c>
      <c r="C29" s="1" t="s">
        <v>5</v>
      </c>
      <c r="D29" s="1">
        <f>SUMIFS(INDEX(Scores!$H$2:$N$302, 0, MATCH($C29, Scores!$H$1:$N$1, 0)), Scores!$E$2:$E$302, $A29, Scores!$F$2:$F$302, D$1)</f>
        <v>1</v>
      </c>
      <c r="E29" s="1">
        <f>SUMIFS(INDEX(Scores!$H$2:$N$302, 0, MATCH($C29, Scores!$H$1:$N$1, 0)), Scores!$E$2:$E$302, $A29, Scores!$F$2:$F$302, E$1)</f>
        <v>1</v>
      </c>
      <c r="F29" s="1">
        <f>SUMIFS(INDEX(Scores!$H$2:$N$302, 0, MATCH($C29, Scores!$H$1:$N$1, 0)), Scores!$E$2:$E$302, $A29, Scores!$F$2:$F$302, F$1)</f>
        <v>1</v>
      </c>
      <c r="G29" s="1">
        <f>SUMIFS(INDEX(Scores!$H$2:$N$302, 0, MATCH($C29, Scores!$H$1:$N$1, 0)), Scores!$E$2:$E$302, $A29, Scores!$F$2:$F$302,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INDEX(Scores!$G$2:$G$302, MATCH(Clutch!$A30, Scores!$E$2:$E$302, 0))</f>
        <v>CJ</v>
      </c>
      <c r="C30" s="1" t="s">
        <v>4</v>
      </c>
      <c r="D30" s="1">
        <f>SUMIFS(INDEX(Scores!$H$2:$N$302, 0, MATCH($C30, Scores!$H$1:$N$1, 0)), Scores!$E$2:$E$302, $A30, Scores!$F$2:$F$302, D$1)</f>
        <v>2</v>
      </c>
      <c r="E30" s="1">
        <f>SUMIFS(INDEX(Scores!$H$2:$N$302, 0, MATCH($C30, Scores!$H$1:$N$1, 0)), Scores!$E$2:$E$302, $A30, Scores!$F$2:$F$302, E$1)</f>
        <v>3</v>
      </c>
      <c r="F30" s="1">
        <f>SUMIFS(INDEX(Scores!$H$2:$N$302, 0, MATCH($C30, Scores!$H$1:$N$1, 0)), Scores!$E$2:$E$302, $A30, Scores!$F$2:$F$302, F$1)</f>
        <v>0</v>
      </c>
      <c r="G30" s="1">
        <f>SUMIFS(INDEX(Scores!$H$2:$N$302, 0, MATCH($C30, Scores!$H$1:$N$1, 0)), Scores!$E$2:$E$302, $A30, Scores!$F$2:$F$302,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INDEX(Scores!$G$2:$G$302, MATCH(Clutch!$A31, Scores!$E$2:$E$302, 0))</f>
        <v>CJ</v>
      </c>
      <c r="C31" s="1" t="s">
        <v>5</v>
      </c>
      <c r="D31" s="1">
        <f>SUMIFS(INDEX(Scores!$H$2:$N$302, 0, MATCH($C31, Scores!$H$1:$N$1, 0)), Scores!$E$2:$E$302, $A31, Scores!$F$2:$F$302, D$1)</f>
        <v>1</v>
      </c>
      <c r="E31" s="1">
        <f>SUMIFS(INDEX(Scores!$H$2:$N$302, 0, MATCH($C31, Scores!$H$1:$N$1, 0)), Scores!$E$2:$E$302, $A31, Scores!$F$2:$F$302, E$1)</f>
        <v>0</v>
      </c>
      <c r="F31" s="1">
        <f>SUMIFS(INDEX(Scores!$H$2:$N$302, 0, MATCH($C31, Scores!$H$1:$N$1, 0)), Scores!$E$2:$E$302, $A31, Scores!$F$2:$F$302, F$1)</f>
        <v>2</v>
      </c>
      <c r="G31" s="1">
        <f>SUMIFS(INDEX(Scores!$H$2:$N$302, 0, MATCH($C31, Scores!$H$1:$N$1, 0)), Scores!$E$2:$E$302, $A31, Scores!$F$2:$F$302,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INDEX(Scores!$G$2:$G$302, MATCH(Clutch!$A32, Scores!$E$2:$E$302, 0))</f>
        <v>DJC</v>
      </c>
      <c r="C32" s="1" t="s">
        <v>4</v>
      </c>
      <c r="D32" s="1">
        <f>SUMIFS(INDEX(Scores!$H$2:$N$302, 0, MATCH($C32, Scores!$H$1:$N$1, 0)), Scores!$E$2:$E$302, $A32, Scores!$F$2:$F$302, D$1)</f>
        <v>3</v>
      </c>
      <c r="E32" s="1">
        <f>SUMIFS(INDEX(Scores!$H$2:$N$302, 0, MATCH($C32, Scores!$H$1:$N$1, 0)), Scores!$E$2:$E$302, $A32, Scores!$F$2:$F$302, E$1)</f>
        <v>6</v>
      </c>
      <c r="F32" s="1">
        <f>SUMIFS(INDEX(Scores!$H$2:$N$302, 0, MATCH($C32, Scores!$H$1:$N$1, 0)), Scores!$E$2:$E$302, $A32, Scores!$F$2:$F$302, F$1)</f>
        <v>0</v>
      </c>
      <c r="G32" s="1">
        <f>SUMIFS(INDEX(Scores!$H$2:$N$302, 0, MATCH($C32, Scores!$H$1:$N$1, 0)), Scores!$E$2:$E$302, $A32, Scores!$F$2:$F$302,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INDEX(Scores!$G$2:$G$302, MATCH(Clutch!$A33, Scores!$E$2:$E$302, 0))</f>
        <v>DJC</v>
      </c>
      <c r="C33" s="1" t="s">
        <v>5</v>
      </c>
      <c r="D33" s="1">
        <f>SUMIFS(INDEX(Scores!$H$2:$N$302, 0, MATCH($C33, Scores!$H$1:$N$1, 0)), Scores!$E$2:$E$302, $A33, Scores!$F$2:$F$302, D$1)</f>
        <v>1</v>
      </c>
      <c r="E33" s="1">
        <f>SUMIFS(INDEX(Scores!$H$2:$N$302, 0, MATCH($C33, Scores!$H$1:$N$1, 0)), Scores!$E$2:$E$302, $A33, Scores!$F$2:$F$302, E$1)</f>
        <v>0</v>
      </c>
      <c r="F33" s="1">
        <f>SUMIFS(INDEX(Scores!$H$2:$N$302, 0, MATCH($C33, Scores!$H$1:$N$1, 0)), Scores!$E$2:$E$302, $A33, Scores!$F$2:$F$302, F$1)</f>
        <v>0</v>
      </c>
      <c r="G33" s="1">
        <f>SUMIFS(INDEX(Scores!$H$2:$N$302, 0, MATCH($C33, Scores!$H$1:$N$1, 0)), Scores!$E$2:$E$302, $A33, Scores!$F$2:$F$302,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INDEX(Scores!$G$2:$G$302, MATCH(Clutch!$A34, Scores!$E$2:$E$302, 0))</f>
        <v>JC</v>
      </c>
      <c r="C34" s="1" t="s">
        <v>4</v>
      </c>
      <c r="D34" s="1">
        <f>SUMIFS(INDEX(Scores!$H$2:$N$302, 0, MATCH($C34, Scores!$H$1:$N$1, 0)), Scores!$E$2:$E$302, $A34, Scores!$F$2:$F$302, D$1)</f>
        <v>5</v>
      </c>
      <c r="E34" s="1">
        <f>SUMIFS(INDEX(Scores!$H$2:$N$302, 0, MATCH($C34, Scores!$H$1:$N$1, 0)), Scores!$E$2:$E$302, $A34, Scores!$F$2:$F$302, E$1)</f>
        <v>0</v>
      </c>
      <c r="F34" s="1">
        <f>SUMIFS(INDEX(Scores!$H$2:$N$302, 0, MATCH($C34, Scores!$H$1:$N$1, 0)), Scores!$E$2:$E$302, $A34, Scores!$F$2:$F$302, F$1)</f>
        <v>3</v>
      </c>
      <c r="G34" s="1">
        <f>SUMIFS(INDEX(Scores!$H$2:$N$302, 0, MATCH($C34, Scores!$H$1:$N$1, 0)), Scores!$E$2:$E$302, $A34, Scores!$F$2:$F$302,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INDEX(Scores!$G$2:$G$302, MATCH(Clutch!$A35, Scores!$E$2:$E$302, 0))</f>
        <v>JC</v>
      </c>
      <c r="C35" s="1" t="s">
        <v>5</v>
      </c>
      <c r="D35" s="1">
        <f>SUMIFS(INDEX(Scores!$H$2:$N$302, 0, MATCH($C35, Scores!$H$1:$N$1, 0)), Scores!$E$2:$E$302, $A35, Scores!$F$2:$F$302, D$1)</f>
        <v>0</v>
      </c>
      <c r="E35" s="1">
        <f>SUMIFS(INDEX(Scores!$H$2:$N$302, 0, MATCH($C35, Scores!$H$1:$N$1, 0)), Scores!$E$2:$E$302, $A35, Scores!$F$2:$F$302, E$1)</f>
        <v>1</v>
      </c>
      <c r="F35" s="1">
        <f>SUMIFS(INDEX(Scores!$H$2:$N$302, 0, MATCH($C35, Scores!$H$1:$N$1, 0)), Scores!$E$2:$E$302, $A35, Scores!$F$2:$F$302, F$1)</f>
        <v>0</v>
      </c>
      <c r="G35" s="1">
        <f>SUMIFS(INDEX(Scores!$H$2:$N$302, 0, MATCH($C35, Scores!$H$1:$N$1, 0)), Scores!$E$2:$E$302, $A35, Scores!$F$2:$F$302,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INDEX(Scores!$G$2:$G$302, MATCH(Clutch!$A36, Scores!$E$2:$E$302, 0))</f>
        <v>CJ</v>
      </c>
      <c r="C36" s="1" t="s">
        <v>4</v>
      </c>
      <c r="D36" s="1">
        <f>SUMIFS(INDEX(Scores!$H$2:$N$302, 0, MATCH($C36, Scores!$H$1:$N$1, 0)), Scores!$E$2:$E$302, $A36, Scores!$F$2:$F$302, D$1)</f>
        <v>5</v>
      </c>
      <c r="E36" s="1">
        <f>SUMIFS(INDEX(Scores!$H$2:$N$302, 0, MATCH($C36, Scores!$H$1:$N$1, 0)), Scores!$E$2:$E$302, $A36, Scores!$F$2:$F$302, E$1)</f>
        <v>4</v>
      </c>
      <c r="F36" s="1">
        <f>SUMIFS(INDEX(Scores!$H$2:$N$302, 0, MATCH($C36, Scores!$H$1:$N$1, 0)), Scores!$E$2:$E$302, $A36, Scores!$F$2:$F$302, F$1)</f>
        <v>0</v>
      </c>
      <c r="G36" s="1">
        <f>SUMIFS(INDEX(Scores!$H$2:$N$302, 0, MATCH($C36, Scores!$H$1:$N$1, 0)), Scores!$E$2:$E$302, $A36, Scores!$F$2:$F$302,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INDEX(Scores!$G$2:$G$302, MATCH(Clutch!$A37, Scores!$E$2:$E$302, 0))</f>
        <v>CJ</v>
      </c>
      <c r="C37" s="1" t="s">
        <v>5</v>
      </c>
      <c r="D37" s="1">
        <f>SUMIFS(INDEX(Scores!$H$2:$N$302, 0, MATCH($C37, Scores!$H$1:$N$1, 0)), Scores!$E$2:$E$302, $A37, Scores!$F$2:$F$302, D$1)</f>
        <v>1</v>
      </c>
      <c r="E37" s="1">
        <f>SUMIFS(INDEX(Scores!$H$2:$N$302, 0, MATCH($C37, Scores!$H$1:$N$1, 0)), Scores!$E$2:$E$302, $A37, Scores!$F$2:$F$302, E$1)</f>
        <v>0</v>
      </c>
      <c r="F37" s="1">
        <f>SUMIFS(INDEX(Scores!$H$2:$N$302, 0, MATCH($C37, Scores!$H$1:$N$1, 0)), Scores!$E$2:$E$302, $A37, Scores!$F$2:$F$302, F$1)</f>
        <v>3</v>
      </c>
      <c r="G37" s="1">
        <f>SUMIFS(INDEX(Scores!$H$2:$N$302, 0, MATCH($C37, Scores!$H$1:$N$1, 0)), Scores!$E$2:$E$302, $A37, Scores!$F$2:$F$302,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INDEX(Scores!$G$2:$G$302, MATCH(Clutch!$A38, Scores!$E$2:$E$302, 0))</f>
        <v>JC</v>
      </c>
      <c r="C38" s="1" t="s">
        <v>4</v>
      </c>
      <c r="D38" s="1">
        <f>SUMIFS(INDEX(Scores!$H$2:$N$302, 0, MATCH($C38, Scores!$H$1:$N$1, 0)), Scores!$E$2:$E$302, $A38, Scores!$F$2:$F$302, D$1)</f>
        <v>0</v>
      </c>
      <c r="E38" s="1">
        <f>SUMIFS(INDEX(Scores!$H$2:$N$302, 0, MATCH($C38, Scores!$H$1:$N$1, 0)), Scores!$E$2:$E$302, $A38, Scores!$F$2:$F$302, E$1)</f>
        <v>2</v>
      </c>
      <c r="F38" s="1">
        <f>SUMIFS(INDEX(Scores!$H$2:$N$302, 0, MATCH($C38, Scores!$H$1:$N$1, 0)), Scores!$E$2:$E$302, $A38, Scores!$F$2:$F$302, F$1)</f>
        <v>3</v>
      </c>
      <c r="G38" s="1">
        <f>SUMIFS(INDEX(Scores!$H$2:$N$302, 0, MATCH($C38, Scores!$H$1:$N$1, 0)), Scores!$E$2:$E$302, $A38, Scores!$F$2:$F$302,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INDEX(Scores!$G$2:$G$302, MATCH(Clutch!$A39, Scores!$E$2:$E$302, 0))</f>
        <v>JC</v>
      </c>
      <c r="C39" s="1" t="s">
        <v>5</v>
      </c>
      <c r="D39" s="1">
        <f>SUMIFS(INDEX(Scores!$H$2:$N$302, 0, MATCH($C39, Scores!$H$1:$N$1, 0)), Scores!$E$2:$E$302, $A39, Scores!$F$2:$F$302, D$1)</f>
        <v>4</v>
      </c>
      <c r="E39" s="1">
        <f>SUMIFS(INDEX(Scores!$H$2:$N$302, 0, MATCH($C39, Scores!$H$1:$N$1, 0)), Scores!$E$2:$E$302, $A39, Scores!$F$2:$F$302, E$1)</f>
        <v>1</v>
      </c>
      <c r="F39" s="1">
        <f>SUMIFS(INDEX(Scores!$H$2:$N$302, 0, MATCH($C39, Scores!$H$1:$N$1, 0)), Scores!$E$2:$E$302, $A39, Scores!$F$2:$F$302, F$1)</f>
        <v>3</v>
      </c>
      <c r="G39" s="1">
        <f>SUMIFS(INDEX(Scores!$H$2:$N$302, 0, MATCH($C39, Scores!$H$1:$N$1, 0)), Scores!$E$2:$E$302, $A39, Scores!$F$2:$F$302,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INDEX(Scores!$G$2:$G$302, MATCH(Clutch!$A40, Scores!$E$2:$E$302, 0))</f>
        <v>JC</v>
      </c>
      <c r="C40" s="1" t="s">
        <v>4</v>
      </c>
      <c r="D40" s="1">
        <f>SUMIFS(INDEX(Scores!$H$2:$N$302, 0, MATCH($C40, Scores!$H$1:$N$1, 0)), Scores!$E$2:$E$302, $A40, Scores!$F$2:$F$302, D$1)</f>
        <v>1</v>
      </c>
      <c r="E40" s="1">
        <f>SUMIFS(INDEX(Scores!$H$2:$N$302, 0, MATCH($C40, Scores!$H$1:$N$1, 0)), Scores!$E$2:$E$302, $A40, Scores!$F$2:$F$302, E$1)</f>
        <v>1</v>
      </c>
      <c r="F40" s="1">
        <f>SUMIFS(INDEX(Scores!$H$2:$N$302, 0, MATCH($C40, Scores!$H$1:$N$1, 0)), Scores!$E$2:$E$302, $A40, Scores!$F$2:$F$302, F$1)</f>
        <v>2</v>
      </c>
      <c r="G40" s="1">
        <f>SUMIFS(INDEX(Scores!$H$2:$N$302, 0, MATCH($C40, Scores!$H$1:$N$1, 0)), Scores!$E$2:$E$302, $A40, Scores!$F$2:$F$302,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INDEX(Scores!$G$2:$G$302, MATCH(Clutch!$A41, Scores!$E$2:$E$302, 0))</f>
        <v>JC</v>
      </c>
      <c r="C41" s="1" t="s">
        <v>5</v>
      </c>
      <c r="D41" s="1">
        <f>SUMIFS(INDEX(Scores!$H$2:$N$302, 0, MATCH($C41, Scores!$H$1:$N$1, 0)), Scores!$E$2:$E$302, $A41, Scores!$F$2:$F$302, D$1)</f>
        <v>1</v>
      </c>
      <c r="E41" s="1">
        <f>SUMIFS(INDEX(Scores!$H$2:$N$302, 0, MATCH($C41, Scores!$H$1:$N$1, 0)), Scores!$E$2:$E$302, $A41, Scores!$F$2:$F$302, E$1)</f>
        <v>0</v>
      </c>
      <c r="F41" s="1">
        <f>SUMIFS(INDEX(Scores!$H$2:$N$302, 0, MATCH($C41, Scores!$H$1:$N$1, 0)), Scores!$E$2:$E$302, $A41, Scores!$F$2:$F$302, F$1)</f>
        <v>1</v>
      </c>
      <c r="G41" s="1">
        <f>SUMIFS(INDEX(Scores!$H$2:$N$302, 0, MATCH($C41, Scores!$H$1:$N$1, 0)), Scores!$E$2:$E$302, $A41, Scores!$F$2:$F$302,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INDEX(Scores!$G$2:$G$302, MATCH(Clutch!$A42, Scores!$E$2:$E$302, 0))</f>
        <v>CJ</v>
      </c>
      <c r="C42" s="1" t="s">
        <v>4</v>
      </c>
      <c r="D42" s="1">
        <f>SUMIFS(INDEX(Scores!$H$2:$N$302, 0, MATCH($C42, Scores!$H$1:$N$1, 0)), Scores!$E$2:$E$302, $A42, Scores!$F$2:$F$302, D$1)</f>
        <v>0</v>
      </c>
      <c r="E42" s="1">
        <f>SUMIFS(INDEX(Scores!$H$2:$N$302, 0, MATCH($C42, Scores!$H$1:$N$1, 0)), Scores!$E$2:$E$302, $A42, Scores!$F$2:$F$302, E$1)</f>
        <v>6</v>
      </c>
      <c r="F42" s="1">
        <f>SUMIFS(INDEX(Scores!$H$2:$N$302, 0, MATCH($C42, Scores!$H$1:$N$1, 0)), Scores!$E$2:$E$302, $A42, Scores!$F$2:$F$302, F$1)</f>
        <v>4</v>
      </c>
      <c r="G42" s="1">
        <f>SUMIFS(INDEX(Scores!$H$2:$N$302, 0, MATCH($C42, Scores!$H$1:$N$1, 0)), Scores!$E$2:$E$302, $A42, Scores!$F$2:$F$302,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INDEX(Scores!$G$2:$G$302, MATCH(Clutch!$A43, Scores!$E$2:$E$302, 0))</f>
        <v>CJ</v>
      </c>
      <c r="C43" s="1" t="s">
        <v>5</v>
      </c>
      <c r="D43" s="1">
        <f>SUMIFS(INDEX(Scores!$H$2:$N$302, 0, MATCH($C43, Scores!$H$1:$N$1, 0)), Scores!$E$2:$E$302, $A43, Scores!$F$2:$F$302, D$1)</f>
        <v>2</v>
      </c>
      <c r="E43" s="1">
        <f>SUMIFS(INDEX(Scores!$H$2:$N$302, 0, MATCH($C43, Scores!$H$1:$N$1, 0)), Scores!$E$2:$E$302, $A43, Scores!$F$2:$F$302, E$1)</f>
        <v>3</v>
      </c>
      <c r="F43" s="1">
        <f>SUMIFS(INDEX(Scores!$H$2:$N$302, 0, MATCH($C43, Scores!$H$1:$N$1, 0)), Scores!$E$2:$E$302, $A43, Scores!$F$2:$F$302, F$1)</f>
        <v>2</v>
      </c>
      <c r="G43" s="1">
        <f>SUMIFS(INDEX(Scores!$H$2:$N$302, 0, MATCH($C43, Scores!$H$1:$N$1, 0)), Scores!$E$2:$E$302, $A43, Scores!$F$2:$F$302,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INDEX(Scores!$G$2:$G$302, MATCH(Clutch!$A44, Scores!$E$2:$E$302, 0))</f>
        <v>CJ</v>
      </c>
      <c r="C44" s="1" t="s">
        <v>4</v>
      </c>
      <c r="D44" s="1">
        <f>SUMIFS(INDEX(Scores!$H$2:$N$302, 0, MATCH($C44, Scores!$H$1:$N$1, 0)), Scores!$E$2:$E$302, $A44, Scores!$F$2:$F$302, D$1)</f>
        <v>3</v>
      </c>
      <c r="E44" s="1">
        <f>SUMIFS(INDEX(Scores!$H$2:$N$302, 0, MATCH($C44, Scores!$H$1:$N$1, 0)), Scores!$E$2:$E$302, $A44, Scores!$F$2:$F$302, E$1)</f>
        <v>1</v>
      </c>
      <c r="F44" s="1">
        <f>SUMIFS(INDEX(Scores!$H$2:$N$302, 0, MATCH($C44, Scores!$H$1:$N$1, 0)), Scores!$E$2:$E$302, $A44, Scores!$F$2:$F$302, F$1)</f>
        <v>0</v>
      </c>
      <c r="G44" s="1">
        <f>SUMIFS(INDEX(Scores!$H$2:$N$302, 0, MATCH($C44, Scores!$H$1:$N$1, 0)), Scores!$E$2:$E$302, $A44, Scores!$F$2:$F$302,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INDEX(Scores!$G$2:$G$302, MATCH(Clutch!$A45, Scores!$E$2:$E$302, 0))</f>
        <v>CJ</v>
      </c>
      <c r="C45" s="1" t="s">
        <v>5</v>
      </c>
      <c r="D45" s="1">
        <f>SUMIFS(INDEX(Scores!$H$2:$N$302, 0, MATCH($C45, Scores!$H$1:$N$1, 0)), Scores!$E$2:$E$302, $A45, Scores!$F$2:$F$302, D$1)</f>
        <v>0</v>
      </c>
      <c r="E45" s="1">
        <f>SUMIFS(INDEX(Scores!$H$2:$N$302, 0, MATCH($C45, Scores!$H$1:$N$1, 0)), Scores!$E$2:$E$302, $A45, Scores!$F$2:$F$302, E$1)</f>
        <v>0</v>
      </c>
      <c r="F45" s="1">
        <f>SUMIFS(INDEX(Scores!$H$2:$N$302, 0, MATCH($C45, Scores!$H$1:$N$1, 0)), Scores!$E$2:$E$302, $A45, Scores!$F$2:$F$302, F$1)</f>
        <v>0</v>
      </c>
      <c r="G45" s="1">
        <f>SUMIFS(INDEX(Scores!$H$2:$N$302, 0, MATCH($C45, Scores!$H$1:$N$1, 0)), Scores!$E$2:$E$302, $A45, Scores!$F$2:$F$302,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INDEX(Scores!$G$2:$G$302, MATCH(Clutch!$A46, Scores!$E$2:$E$302, 0))</f>
        <v>JC</v>
      </c>
      <c r="C46" s="1" t="s">
        <v>4</v>
      </c>
      <c r="D46" s="1">
        <f>SUMIFS(INDEX(Scores!$H$2:$N$302, 0, MATCH($C46, Scores!$H$1:$N$1, 0)), Scores!$E$2:$E$302, $A46, Scores!$F$2:$F$302, D$1)</f>
        <v>4</v>
      </c>
      <c r="E46" s="1">
        <f>SUMIFS(INDEX(Scores!$H$2:$N$302, 0, MATCH($C46, Scores!$H$1:$N$1, 0)), Scores!$E$2:$E$302, $A46, Scores!$F$2:$F$302, E$1)</f>
        <v>0</v>
      </c>
      <c r="F46" s="1">
        <f>SUMIFS(INDEX(Scores!$H$2:$N$302, 0, MATCH($C46, Scores!$H$1:$N$1, 0)), Scores!$E$2:$E$302, $A46, Scores!$F$2:$F$302, F$1)</f>
        <v>7</v>
      </c>
      <c r="G46" s="1">
        <f>SUMIFS(INDEX(Scores!$H$2:$N$302, 0, MATCH($C46, Scores!$H$1:$N$1, 0)), Scores!$E$2:$E$302, $A46, Scores!$F$2:$F$302,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INDEX(Scores!$G$2:$G$302, MATCH(Clutch!$A47, Scores!$E$2:$E$302, 0))</f>
        <v>JC</v>
      </c>
      <c r="C47" s="1" t="s">
        <v>5</v>
      </c>
      <c r="D47" s="1">
        <f>SUMIFS(INDEX(Scores!$H$2:$N$302, 0, MATCH($C47, Scores!$H$1:$N$1, 0)), Scores!$E$2:$E$302, $A47, Scores!$F$2:$F$302, D$1)</f>
        <v>0</v>
      </c>
      <c r="E47" s="1">
        <f>SUMIFS(INDEX(Scores!$H$2:$N$302, 0, MATCH($C47, Scores!$H$1:$N$1, 0)), Scores!$E$2:$E$302, $A47, Scores!$F$2:$F$302, E$1)</f>
        <v>1</v>
      </c>
      <c r="F47" s="1">
        <f>SUMIFS(INDEX(Scores!$H$2:$N$302, 0, MATCH($C47, Scores!$H$1:$N$1, 0)), Scores!$E$2:$E$302, $A47, Scores!$F$2:$F$302, F$1)</f>
        <v>1</v>
      </c>
      <c r="G47" s="1">
        <f>SUMIFS(INDEX(Scores!$H$2:$N$302, 0, MATCH($C47, Scores!$H$1:$N$1, 0)), Scores!$E$2:$E$302, $A47, Scores!$F$2:$F$302,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INDEX(Scores!$G$2:$G$302, MATCH(Clutch!$A48, Scores!$E$2:$E$302, 0))</f>
        <v>JC</v>
      </c>
      <c r="C48" s="1" t="s">
        <v>4</v>
      </c>
      <c r="D48" s="1">
        <f>SUMIFS(INDEX(Scores!$H$2:$N$302, 0, MATCH($C48, Scores!$H$1:$N$1, 0)), Scores!$E$2:$E$302, $A48, Scores!$F$2:$F$302, D$1)</f>
        <v>7</v>
      </c>
      <c r="E48" s="1">
        <f>SUMIFS(INDEX(Scores!$H$2:$N$302, 0, MATCH($C48, Scores!$H$1:$N$1, 0)), Scores!$E$2:$E$302, $A48, Scores!$F$2:$F$302, E$1)</f>
        <v>2</v>
      </c>
      <c r="F48" s="1">
        <f>SUMIFS(INDEX(Scores!$H$2:$N$302, 0, MATCH($C48, Scores!$H$1:$N$1, 0)), Scores!$E$2:$E$302, $A48, Scores!$F$2:$F$302, F$1)</f>
        <v>1</v>
      </c>
      <c r="G48" s="1">
        <f>SUMIFS(INDEX(Scores!$H$2:$N$302, 0, MATCH($C48, Scores!$H$1:$N$1, 0)), Scores!$E$2:$E$302, $A48, Scores!$F$2:$F$302,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INDEX(Scores!$G$2:$G$302, MATCH(Clutch!$A49, Scores!$E$2:$E$302, 0))</f>
        <v>JC</v>
      </c>
      <c r="C49" s="1" t="s">
        <v>5</v>
      </c>
      <c r="D49" s="1">
        <f>SUMIFS(INDEX(Scores!$H$2:$N$302, 0, MATCH($C49, Scores!$H$1:$N$1, 0)), Scores!$E$2:$E$302, $A49, Scores!$F$2:$F$302, D$1)</f>
        <v>1</v>
      </c>
      <c r="E49" s="1">
        <f>SUMIFS(INDEX(Scores!$H$2:$N$302, 0, MATCH($C49, Scores!$H$1:$N$1, 0)), Scores!$E$2:$E$302, $A49, Scores!$F$2:$F$302, E$1)</f>
        <v>0</v>
      </c>
      <c r="F49" s="1">
        <f>SUMIFS(INDEX(Scores!$H$2:$N$302, 0, MATCH($C49, Scores!$H$1:$N$1, 0)), Scores!$E$2:$E$302, $A49, Scores!$F$2:$F$302, F$1)</f>
        <v>0</v>
      </c>
      <c r="G49" s="1">
        <f>SUMIFS(INDEX(Scores!$H$2:$N$302, 0, MATCH($C49, Scores!$H$1:$N$1, 0)), Scores!$E$2:$E$302, $A49, Scores!$F$2:$F$302,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INDEX(Scores!$G$2:$G$302, MATCH(Clutch!$A50, Scores!$E$2:$E$302, 0))</f>
        <v>CJD</v>
      </c>
      <c r="C50" s="1" t="s">
        <v>4</v>
      </c>
      <c r="D50" s="1">
        <f>SUMIFS(INDEX(Scores!$H$2:$N$302, 0, MATCH($C50, Scores!$H$1:$N$1, 0)), Scores!$E$2:$E$302, $A50, Scores!$F$2:$F$302, D$1)</f>
        <v>0</v>
      </c>
      <c r="E50" s="1">
        <f>SUMIFS(INDEX(Scores!$H$2:$N$302, 0, MATCH($C50, Scores!$H$1:$N$1, 0)), Scores!$E$2:$E$302, $A50, Scores!$F$2:$F$302, E$1)</f>
        <v>4</v>
      </c>
      <c r="F50" s="1">
        <f>SUMIFS(INDEX(Scores!$H$2:$N$302, 0, MATCH($C50, Scores!$H$1:$N$1, 0)), Scores!$E$2:$E$302, $A50, Scores!$F$2:$F$302, F$1)</f>
        <v>2</v>
      </c>
      <c r="G50" s="1">
        <f>SUMIFS(INDEX(Scores!$H$2:$N$302, 0, MATCH($C50, Scores!$H$1:$N$1, 0)), Scores!$E$2:$E$302, $A50, Scores!$F$2:$F$302,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INDEX(Scores!$G$2:$G$302, MATCH(Clutch!$A51, Scores!$E$2:$E$302, 0))</f>
        <v>CJD</v>
      </c>
      <c r="C51" s="1" t="s">
        <v>5</v>
      </c>
      <c r="D51" s="1">
        <f>SUMIFS(INDEX(Scores!$H$2:$N$302, 0, MATCH($C51, Scores!$H$1:$N$1, 0)), Scores!$E$2:$E$302, $A51, Scores!$F$2:$F$302, D$1)</f>
        <v>2</v>
      </c>
      <c r="E51" s="1">
        <f>SUMIFS(INDEX(Scores!$H$2:$N$302, 0, MATCH($C51, Scores!$H$1:$N$1, 0)), Scores!$E$2:$E$302, $A51, Scores!$F$2:$F$302, E$1)</f>
        <v>0</v>
      </c>
      <c r="F51" s="1">
        <f>SUMIFS(INDEX(Scores!$H$2:$N$302, 0, MATCH($C51, Scores!$H$1:$N$1, 0)), Scores!$E$2:$E$302, $A51, Scores!$F$2:$F$302, F$1)</f>
        <v>1</v>
      </c>
      <c r="G51" s="1">
        <f>SUMIFS(INDEX(Scores!$H$2:$N$302, 0, MATCH($C51, Scores!$H$1:$N$1, 0)), Scores!$E$2:$E$302, $A51, Scores!$F$2:$F$302,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INDEX(Scores!$G$2:$G$302, MATCH(Clutch!$A52, Scores!$E$2:$E$302, 0))</f>
        <v>CJ</v>
      </c>
      <c r="C52" s="1" t="s">
        <v>4</v>
      </c>
      <c r="D52" s="1">
        <f>SUMIFS(INDEX(Scores!$H$2:$N$302, 0, MATCH($C52, Scores!$H$1:$N$1, 0)), Scores!$E$2:$E$302, $A52, Scores!$F$2:$F$302, D$1)</f>
        <v>6</v>
      </c>
      <c r="E52" s="1">
        <f>SUMIFS(INDEX(Scores!$H$2:$N$302, 0, MATCH($C52, Scores!$H$1:$N$1, 0)), Scores!$E$2:$E$302, $A52, Scores!$F$2:$F$302, E$1)</f>
        <v>3</v>
      </c>
      <c r="F52" s="1">
        <f>SUMIFS(INDEX(Scores!$H$2:$N$302, 0, MATCH($C52, Scores!$H$1:$N$1, 0)), Scores!$E$2:$E$302, $A52, Scores!$F$2:$F$302, F$1)</f>
        <v>3</v>
      </c>
      <c r="G52" s="1">
        <f>SUMIFS(INDEX(Scores!$H$2:$N$302, 0, MATCH($C52, Scores!$H$1:$N$1, 0)), Scores!$E$2:$E$302, $A52, Scores!$F$2:$F$302,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INDEX(Scores!$G$2:$G$302, MATCH(Clutch!$A53, Scores!$E$2:$E$302, 0))</f>
        <v>CJ</v>
      </c>
      <c r="C53" s="1" t="s">
        <v>5</v>
      </c>
      <c r="D53" s="1">
        <f>SUMIFS(INDEX(Scores!$H$2:$N$302, 0, MATCH($C53, Scores!$H$1:$N$1, 0)), Scores!$E$2:$E$302, $A53, Scores!$F$2:$F$302, D$1)</f>
        <v>5</v>
      </c>
      <c r="E53" s="1">
        <f>SUMIFS(INDEX(Scores!$H$2:$N$302, 0, MATCH($C53, Scores!$H$1:$N$1, 0)), Scores!$E$2:$E$302, $A53, Scores!$F$2:$F$302, E$1)</f>
        <v>3</v>
      </c>
      <c r="F53" s="1">
        <f>SUMIFS(INDEX(Scores!$H$2:$N$302, 0, MATCH($C53, Scores!$H$1:$N$1, 0)), Scores!$E$2:$E$302, $A53, Scores!$F$2:$F$302, F$1)</f>
        <v>3</v>
      </c>
      <c r="G53" s="1">
        <f>SUMIFS(INDEX(Scores!$H$2:$N$302, 0, MATCH($C53, Scores!$H$1:$N$1, 0)), Scores!$E$2:$E$302, $A53, Scores!$F$2:$F$302,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INDEX(Scores!$G$2:$G$302, MATCH(Clutch!$A54, Scores!$E$2:$E$302, 0))</f>
        <v>JCQ</v>
      </c>
      <c r="C54" s="1" t="s">
        <v>4</v>
      </c>
      <c r="D54" s="1">
        <f>SUMIFS(INDEX(Scores!$H$2:$N$302, 0, MATCH($C54, Scores!$H$1:$N$1, 0)), Scores!$E$2:$E$302, $A54, Scores!$F$2:$F$302, D$1)</f>
        <v>2</v>
      </c>
      <c r="E54" s="1">
        <f>SUMIFS(INDEX(Scores!$H$2:$N$302, 0, MATCH($C54, Scores!$H$1:$N$1, 0)), Scores!$E$2:$E$302, $A54, Scores!$F$2:$F$302, E$1)</f>
        <v>4</v>
      </c>
      <c r="F54" s="1">
        <f>SUMIFS(INDEX(Scores!$H$2:$N$302, 0, MATCH($C54, Scores!$H$1:$N$1, 0)), Scores!$E$2:$E$302, $A54, Scores!$F$2:$F$302, F$1)</f>
        <v>4</v>
      </c>
      <c r="G54" s="1">
        <f>SUMIFS(INDEX(Scores!$H$2:$N$302, 0, MATCH($C54, Scores!$H$1:$N$1, 0)), Scores!$E$2:$E$302, $A54, Scores!$F$2:$F$302,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INDEX(Scores!$G$2:$G$302, MATCH(Clutch!$A55, Scores!$E$2:$E$302, 0))</f>
        <v>JCQ</v>
      </c>
      <c r="C55" s="1" t="s">
        <v>5</v>
      </c>
      <c r="D55" s="1">
        <f>SUMIFS(INDEX(Scores!$H$2:$N$302, 0, MATCH($C55, Scores!$H$1:$N$1, 0)), Scores!$E$2:$E$302, $A55, Scores!$F$2:$F$302, D$1)</f>
        <v>0</v>
      </c>
      <c r="E55" s="1">
        <f>SUMIFS(INDEX(Scores!$H$2:$N$302, 0, MATCH($C55, Scores!$H$1:$N$1, 0)), Scores!$E$2:$E$302, $A55, Scores!$F$2:$F$302, E$1)</f>
        <v>0</v>
      </c>
      <c r="F55" s="1">
        <f>SUMIFS(INDEX(Scores!$H$2:$N$302, 0, MATCH($C55, Scores!$H$1:$N$1, 0)), Scores!$E$2:$E$302, $A55, Scores!$F$2:$F$302, F$1)</f>
        <v>2</v>
      </c>
      <c r="G55" s="1">
        <f>SUMIFS(INDEX(Scores!$H$2:$N$302, 0, MATCH($C55, Scores!$H$1:$N$1, 0)), Scores!$E$2:$E$302, $A55, Scores!$F$2:$F$302,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INDEX(Scores!$G$2:$G$302, MATCH(Clutch!$A56, Scores!$E$2:$E$302, 0))</f>
        <v>CJ</v>
      </c>
      <c r="C56" s="1" t="s">
        <v>4</v>
      </c>
      <c r="D56" s="1">
        <f>SUMIFS(INDEX(Scores!$H$2:$N$302, 0, MATCH($C56, Scores!$H$1:$N$1, 0)), Scores!$E$2:$E$302, $A56, Scores!$F$2:$F$302, D$1)</f>
        <v>2</v>
      </c>
      <c r="E56" s="1">
        <f>SUMIFS(INDEX(Scores!$H$2:$N$302, 0, MATCH($C56, Scores!$H$1:$N$1, 0)), Scores!$E$2:$E$302, $A56, Scores!$F$2:$F$302, E$1)</f>
        <v>3</v>
      </c>
      <c r="F56" s="1">
        <f>SUMIFS(INDEX(Scores!$H$2:$N$302, 0, MATCH($C56, Scores!$H$1:$N$1, 0)), Scores!$E$2:$E$302, $A56, Scores!$F$2:$F$302, F$1)</f>
        <v>2</v>
      </c>
      <c r="G56" s="1">
        <f>SUMIFS(INDEX(Scores!$H$2:$N$302, 0, MATCH($C56, Scores!$H$1:$N$1, 0)), Scores!$E$2:$E$302, $A56, Scores!$F$2:$F$302,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INDEX(Scores!$G$2:$G$302, MATCH(Clutch!$A57, Scores!$E$2:$E$302, 0))</f>
        <v>CJ</v>
      </c>
      <c r="C57" s="1" t="s">
        <v>5</v>
      </c>
      <c r="D57" s="1">
        <f>SUMIFS(INDEX(Scores!$H$2:$N$302, 0, MATCH($C57, Scores!$H$1:$N$1, 0)), Scores!$E$2:$E$302, $A57, Scores!$F$2:$F$302, D$1)</f>
        <v>2</v>
      </c>
      <c r="E57" s="1">
        <f>SUMIFS(INDEX(Scores!$H$2:$N$302, 0, MATCH($C57, Scores!$H$1:$N$1, 0)), Scores!$E$2:$E$302, $A57, Scores!$F$2:$F$302, E$1)</f>
        <v>1</v>
      </c>
      <c r="F57" s="1">
        <f>SUMIFS(INDEX(Scores!$H$2:$N$302, 0, MATCH($C57, Scores!$H$1:$N$1, 0)), Scores!$E$2:$E$302, $A57, Scores!$F$2:$F$302, F$1)</f>
        <v>1</v>
      </c>
      <c r="G57" s="1">
        <f>SUMIFS(INDEX(Scores!$H$2:$N$302, 0, MATCH($C57, Scores!$H$1:$N$1, 0)), Scores!$E$2:$E$302, $A57, Scores!$F$2:$F$302,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INDEX(Scores!$G$2:$G$302, MATCH(Clutch!$A58, Scores!$E$2:$E$302, 0))</f>
        <v>JC</v>
      </c>
      <c r="C58" s="1" t="s">
        <v>4</v>
      </c>
      <c r="D58" s="1">
        <f>SUMIFS(INDEX(Scores!$H$2:$N$302, 0, MATCH($C58, Scores!$H$1:$N$1, 0)), Scores!$E$2:$E$302, $A58, Scores!$F$2:$F$302, D$1)</f>
        <v>1</v>
      </c>
      <c r="E58" s="1">
        <f>SUMIFS(INDEX(Scores!$H$2:$N$302, 0, MATCH($C58, Scores!$H$1:$N$1, 0)), Scores!$E$2:$E$302, $A58, Scores!$F$2:$F$302, E$1)</f>
        <v>1</v>
      </c>
      <c r="F58" s="1">
        <f>SUMIFS(INDEX(Scores!$H$2:$N$302, 0, MATCH($C58, Scores!$H$1:$N$1, 0)), Scores!$E$2:$E$302, $A58, Scores!$F$2:$F$302, F$1)</f>
        <v>3</v>
      </c>
      <c r="G58" s="1">
        <f>SUMIFS(INDEX(Scores!$H$2:$N$302, 0, MATCH($C58, Scores!$H$1:$N$1, 0)), Scores!$E$2:$E$302, $A58, Scores!$F$2:$F$302,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INDEX(Scores!$G$2:$G$302, MATCH(Clutch!$A59, Scores!$E$2:$E$302, 0))</f>
        <v>JC</v>
      </c>
      <c r="C59" s="1" t="s">
        <v>5</v>
      </c>
      <c r="D59" s="1">
        <f>SUMIFS(INDEX(Scores!$H$2:$N$302, 0, MATCH($C59, Scores!$H$1:$N$1, 0)), Scores!$E$2:$E$302, $A59, Scores!$F$2:$F$302, D$1)</f>
        <v>4</v>
      </c>
      <c r="E59" s="1">
        <f>SUMIFS(INDEX(Scores!$H$2:$N$302, 0, MATCH($C59, Scores!$H$1:$N$1, 0)), Scores!$E$2:$E$302, $A59, Scores!$F$2:$F$302, E$1)</f>
        <v>3</v>
      </c>
      <c r="F59" s="1">
        <f>SUMIFS(INDEX(Scores!$H$2:$N$302, 0, MATCH($C59, Scores!$H$1:$N$1, 0)), Scores!$E$2:$E$302, $A59, Scores!$F$2:$F$302, F$1)</f>
        <v>3</v>
      </c>
      <c r="G59" s="1">
        <f>SUMIFS(INDEX(Scores!$H$2:$N$302, 0, MATCH($C59, Scores!$H$1:$N$1, 0)), Scores!$E$2:$E$302, $A59, Scores!$F$2:$F$302,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INDEX(Scores!$G$2:$G$302, MATCH(Clutch!$A60, Scores!$E$2:$E$302, 0))</f>
        <v>JC</v>
      </c>
      <c r="C60" s="1" t="s">
        <v>4</v>
      </c>
      <c r="D60" s="1">
        <f>SUMIFS(INDEX(Scores!$H$2:$N$302, 0, MATCH($C60, Scores!$H$1:$N$1, 0)), Scores!$E$2:$E$302, $A60, Scores!$F$2:$F$302, D$1)</f>
        <v>1</v>
      </c>
      <c r="E60" s="1">
        <f>SUMIFS(INDEX(Scores!$H$2:$N$302, 0, MATCH($C60, Scores!$H$1:$N$1, 0)), Scores!$E$2:$E$302, $A60, Scores!$F$2:$F$302, E$1)</f>
        <v>2</v>
      </c>
      <c r="F60" s="1">
        <f>SUMIFS(INDEX(Scores!$H$2:$N$302, 0, MATCH($C60, Scores!$H$1:$N$1, 0)), Scores!$E$2:$E$302, $A60, Scores!$F$2:$F$302, F$1)</f>
        <v>4</v>
      </c>
      <c r="G60" s="1">
        <f>SUMIFS(INDEX(Scores!$H$2:$N$302, 0, MATCH($C60, Scores!$H$1:$N$1, 0)), Scores!$E$2:$E$302, $A60, Scores!$F$2:$F$302,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INDEX(Scores!$G$2:$G$302, MATCH(Clutch!$A61, Scores!$E$2:$E$302, 0))</f>
        <v>JC</v>
      </c>
      <c r="C61" s="1" t="s">
        <v>5</v>
      </c>
      <c r="D61" s="1">
        <f>SUMIFS(INDEX(Scores!$H$2:$N$302, 0, MATCH($C61, Scores!$H$1:$N$1, 0)), Scores!$E$2:$E$302, $A61, Scores!$F$2:$F$302, D$1)</f>
        <v>0</v>
      </c>
      <c r="E61" s="1">
        <f>SUMIFS(INDEX(Scores!$H$2:$N$302, 0, MATCH($C61, Scores!$H$1:$N$1, 0)), Scores!$E$2:$E$302, $A61, Scores!$F$2:$F$302, E$1)</f>
        <v>1</v>
      </c>
      <c r="F61" s="1">
        <f>SUMIFS(INDEX(Scores!$H$2:$N$302, 0, MATCH($C61, Scores!$H$1:$N$1, 0)), Scores!$E$2:$E$302, $A61, Scores!$F$2:$F$302, F$1)</f>
        <v>1</v>
      </c>
      <c r="G61" s="1">
        <f>SUMIFS(INDEX(Scores!$H$2:$N$302, 0, MATCH($C61, Scores!$H$1:$N$1, 0)), Scores!$E$2:$E$302, $A61, Scores!$F$2:$F$302,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INDEX(Scores!$G$2:$G$302, MATCH(Clutch!$A62, Scores!$E$2:$E$302, 0))</f>
        <v>CJ</v>
      </c>
      <c r="C62" s="1" t="s">
        <v>4</v>
      </c>
      <c r="D62" s="1">
        <f>SUMIFS(INDEX(Scores!$H$2:$N$302, 0, MATCH($C62, Scores!$H$1:$N$1, 0)), Scores!$E$2:$E$302, $A62, Scores!$F$2:$F$302, D$1)</f>
        <v>3</v>
      </c>
      <c r="E62" s="1">
        <f>SUMIFS(INDEX(Scores!$H$2:$N$302, 0, MATCH($C62, Scores!$H$1:$N$1, 0)), Scores!$E$2:$E$302, $A62, Scores!$F$2:$F$302, E$1)</f>
        <v>2</v>
      </c>
      <c r="F62" s="1">
        <f>SUMIFS(INDEX(Scores!$H$2:$N$302, 0, MATCH($C62, Scores!$H$1:$N$1, 0)), Scores!$E$2:$E$302, $A62, Scores!$F$2:$F$302, F$1)</f>
        <v>1</v>
      </c>
      <c r="G62" s="1">
        <f>SUMIFS(INDEX(Scores!$H$2:$N$302, 0, MATCH($C62, Scores!$H$1:$N$1, 0)), Scores!$E$2:$E$302, $A62, Scores!$F$2:$F$302,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INDEX(Scores!$G$2:$G$302, MATCH(Clutch!$A63, Scores!$E$2:$E$302, 0))</f>
        <v>CJ</v>
      </c>
      <c r="C63" s="1" t="s">
        <v>5</v>
      </c>
      <c r="D63" s="1">
        <f>SUMIFS(INDEX(Scores!$H$2:$N$302, 0, MATCH($C63, Scores!$H$1:$N$1, 0)), Scores!$E$2:$E$302, $A63, Scores!$F$2:$F$302, D$1)</f>
        <v>1</v>
      </c>
      <c r="E63" s="1">
        <f>SUMIFS(INDEX(Scores!$H$2:$N$302, 0, MATCH($C63, Scores!$H$1:$N$1, 0)), Scores!$E$2:$E$302, $A63, Scores!$F$2:$F$302, E$1)</f>
        <v>1</v>
      </c>
      <c r="F63" s="1">
        <f>SUMIFS(INDEX(Scores!$H$2:$N$302, 0, MATCH($C63, Scores!$H$1:$N$1, 0)), Scores!$E$2:$E$302, $A63, Scores!$F$2:$F$302, F$1)</f>
        <v>3</v>
      </c>
      <c r="G63" s="1">
        <f>SUMIFS(INDEX(Scores!$H$2:$N$302, 0, MATCH($C63, Scores!$H$1:$N$1, 0)), Scores!$E$2:$E$302, $A63, Scores!$F$2:$F$302,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INDEX(Scores!$G$2:$G$302, MATCH(Clutch!$A64, Scores!$E$2:$E$302, 0))</f>
        <v>JC</v>
      </c>
      <c r="C64" s="1" t="s">
        <v>4</v>
      </c>
      <c r="D64" s="1">
        <f>SUMIFS(INDEX(Scores!$H$2:$N$302, 0, MATCH($C64, Scores!$H$1:$N$1, 0)), Scores!$E$2:$E$302, $A64, Scores!$F$2:$F$302, D$1)</f>
        <v>0</v>
      </c>
      <c r="E64" s="1">
        <f>SUMIFS(INDEX(Scores!$H$2:$N$302, 0, MATCH($C64, Scores!$H$1:$N$1, 0)), Scores!$E$2:$E$302, $A64, Scores!$F$2:$F$302, E$1)</f>
        <v>2</v>
      </c>
      <c r="F64" s="1">
        <f>SUMIFS(INDEX(Scores!$H$2:$N$302, 0, MATCH($C64, Scores!$H$1:$N$1, 0)), Scores!$E$2:$E$302, $A64, Scores!$F$2:$F$302, F$1)</f>
        <v>2</v>
      </c>
      <c r="G64" s="1">
        <f>SUMIFS(INDEX(Scores!$H$2:$N$302, 0, MATCH($C64, Scores!$H$1:$N$1, 0)), Scores!$E$2:$E$302, $A64, Scores!$F$2:$F$302,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INDEX(Scores!$G$2:$G$302, MATCH(Clutch!$A65, Scores!$E$2:$E$302, 0))</f>
        <v>JC</v>
      </c>
      <c r="C65" s="1" t="s">
        <v>5</v>
      </c>
      <c r="D65" s="1">
        <f>SUMIFS(INDEX(Scores!$H$2:$N$302, 0, MATCH($C65, Scores!$H$1:$N$1, 0)), Scores!$E$2:$E$302, $A65, Scores!$F$2:$F$302, D$1)</f>
        <v>1</v>
      </c>
      <c r="E65" s="1">
        <f>SUMIFS(INDEX(Scores!$H$2:$N$302, 0, MATCH($C65, Scores!$H$1:$N$1, 0)), Scores!$E$2:$E$302, $A65, Scores!$F$2:$F$302, E$1)</f>
        <v>3</v>
      </c>
      <c r="F65" s="1">
        <f>SUMIFS(INDEX(Scores!$H$2:$N$302, 0, MATCH($C65, Scores!$H$1:$N$1, 0)), Scores!$E$2:$E$302, $A65, Scores!$F$2:$F$302, F$1)</f>
        <v>1</v>
      </c>
      <c r="G65" s="1">
        <f>SUMIFS(INDEX(Scores!$H$2:$N$302, 0, MATCH($C65, Scores!$H$1:$N$1, 0)), Scores!$E$2:$E$302, $A65, Scores!$F$2:$F$302,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INDEX(Scores!$G$2:$G$302, MATCH(Clutch!$A66, Scores!$E$2:$E$302, 0))</f>
        <v>JC</v>
      </c>
      <c r="C66" s="1" t="s">
        <v>4</v>
      </c>
      <c r="D66" s="1">
        <f>SUMIFS(INDEX(Scores!$H$2:$N$302, 0, MATCH($C66, Scores!$H$1:$N$1, 0)), Scores!$E$2:$E$302, $A66, Scores!$F$2:$F$302, D$1)</f>
        <v>2</v>
      </c>
      <c r="E66" s="1">
        <f>SUMIFS(INDEX(Scores!$H$2:$N$302, 0, MATCH($C66, Scores!$H$1:$N$1, 0)), Scores!$E$2:$E$302, $A66, Scores!$F$2:$F$302, E$1)</f>
        <v>2</v>
      </c>
      <c r="F66" s="1">
        <f>SUMIFS(INDEX(Scores!$H$2:$N$302, 0, MATCH($C66, Scores!$H$1:$N$1, 0)), Scores!$E$2:$E$302, $A66, Scores!$F$2:$F$302, F$1)</f>
        <v>0</v>
      </c>
      <c r="G66" s="1">
        <f>SUMIFS(INDEX(Scores!$H$2:$N$302, 0, MATCH($C66, Scores!$H$1:$N$1, 0)), Scores!$E$2:$E$302, $A66, Scores!$F$2:$F$302,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INDEX(Scores!$G$2:$G$302, MATCH(Clutch!$A67, Scores!$E$2:$E$302, 0))</f>
        <v>JC</v>
      </c>
      <c r="C67" s="1" t="s">
        <v>5</v>
      </c>
      <c r="D67" s="1">
        <f>SUMIFS(INDEX(Scores!$H$2:$N$302, 0, MATCH($C67, Scores!$H$1:$N$1, 0)), Scores!$E$2:$E$302, $A67, Scores!$F$2:$F$302, D$1)</f>
        <v>0</v>
      </c>
      <c r="E67" s="1">
        <f>SUMIFS(INDEX(Scores!$H$2:$N$302, 0, MATCH($C67, Scores!$H$1:$N$1, 0)), Scores!$E$2:$E$302, $A67, Scores!$F$2:$F$302, E$1)</f>
        <v>3</v>
      </c>
      <c r="F67" s="1">
        <f>SUMIFS(INDEX(Scores!$H$2:$N$302, 0, MATCH($C67, Scores!$H$1:$N$1, 0)), Scores!$E$2:$E$302, $A67, Scores!$F$2:$F$302, F$1)</f>
        <v>2</v>
      </c>
      <c r="G67" s="1">
        <f>SUMIFS(INDEX(Scores!$H$2:$N$302, 0, MATCH($C67, Scores!$H$1:$N$1, 0)), Scores!$E$2:$E$302, $A67, Scores!$F$2:$F$302,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INDEX(Scores!$G$2:$G$302, MATCH(Clutch!$A68, Scores!$E$2:$E$302, 0))</f>
        <v>JCQ</v>
      </c>
      <c r="C68" s="1" t="s">
        <v>4</v>
      </c>
      <c r="D68" s="1">
        <f>SUMIFS(INDEX(Scores!$H$2:$N$302, 0, MATCH($C68, Scores!$H$1:$N$1, 0)), Scores!$E$2:$E$302, $A68, Scores!$F$2:$F$302, D$1)</f>
        <v>2</v>
      </c>
      <c r="E68" s="1">
        <f>SUMIFS(INDEX(Scores!$H$2:$N$302, 0, MATCH($C68, Scores!$H$1:$N$1, 0)), Scores!$E$2:$E$302, $A68, Scores!$F$2:$F$302, E$1)</f>
        <v>4</v>
      </c>
      <c r="F68" s="1">
        <f>SUMIFS(INDEX(Scores!$H$2:$N$302, 0, MATCH($C68, Scores!$H$1:$N$1, 0)), Scores!$E$2:$E$302, $A68, Scores!$F$2:$F$302, F$1)</f>
        <v>2</v>
      </c>
      <c r="G68" s="1">
        <f>SUMIFS(INDEX(Scores!$H$2:$N$302, 0, MATCH($C68, Scores!$H$1:$N$1, 0)), Scores!$E$2:$E$302, $A68, Scores!$F$2:$F$302,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INDEX(Scores!$G$2:$G$302, MATCH(Clutch!$A69, Scores!$E$2:$E$302, 0))</f>
        <v>JCQ</v>
      </c>
      <c r="C69" s="1" t="s">
        <v>5</v>
      </c>
      <c r="D69" s="1">
        <f>SUMIFS(INDEX(Scores!$H$2:$N$302, 0, MATCH($C69, Scores!$H$1:$N$1, 0)), Scores!$E$2:$E$302, $A69, Scores!$F$2:$F$302, D$1)</f>
        <v>0</v>
      </c>
      <c r="E69" s="1">
        <f>SUMIFS(INDEX(Scores!$H$2:$N$302, 0, MATCH($C69, Scores!$H$1:$N$1, 0)), Scores!$E$2:$E$302, $A69, Scores!$F$2:$F$302, E$1)</f>
        <v>1</v>
      </c>
      <c r="F69" s="1">
        <f>SUMIFS(INDEX(Scores!$H$2:$N$302, 0, MATCH($C69, Scores!$H$1:$N$1, 0)), Scores!$E$2:$E$302, $A69, Scores!$F$2:$F$302, F$1)</f>
        <v>0</v>
      </c>
      <c r="G69" s="1">
        <f>SUMIFS(INDEX(Scores!$H$2:$N$302, 0, MATCH($C69, Scores!$H$1:$N$1, 0)), Scores!$E$2:$E$302, $A69, Scores!$F$2:$F$302,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INDEX(Scores!$G$2:$G$302, MATCH(Clutch!$A70, Scores!$E$2:$E$302, 0))</f>
        <v>CJ</v>
      </c>
      <c r="C70" s="1" t="s">
        <v>4</v>
      </c>
      <c r="D70" s="1">
        <f>SUMIFS(INDEX(Scores!$H$2:$N$302, 0, MATCH($C70, Scores!$H$1:$N$1, 0)), Scores!$E$2:$E$302, $A70, Scores!$F$2:$F$302, D$1)</f>
        <v>2</v>
      </c>
      <c r="E70" s="1">
        <f>SUMIFS(INDEX(Scores!$H$2:$N$302, 0, MATCH($C70, Scores!$H$1:$N$1, 0)), Scores!$E$2:$E$302, $A70, Scores!$F$2:$F$302, E$1)</f>
        <v>4</v>
      </c>
      <c r="F70" s="1">
        <f>SUMIFS(INDEX(Scores!$H$2:$N$302, 0, MATCH($C70, Scores!$H$1:$N$1, 0)), Scores!$E$2:$E$302, $A70, Scores!$F$2:$F$302, F$1)</f>
        <v>2</v>
      </c>
      <c r="G70" s="1">
        <f>SUMIFS(INDEX(Scores!$H$2:$N$302, 0, MATCH($C70, Scores!$H$1:$N$1, 0)), Scores!$E$2:$E$302, $A70, Scores!$F$2:$F$302,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INDEX(Scores!$G$2:$G$302, MATCH(Clutch!$A71, Scores!$E$2:$E$302, 0))</f>
        <v>CJ</v>
      </c>
      <c r="C71" s="1" t="s">
        <v>5</v>
      </c>
      <c r="D71" s="1">
        <f>SUMIFS(INDEX(Scores!$H$2:$N$302, 0, MATCH($C71, Scores!$H$1:$N$1, 0)), Scores!$E$2:$E$302, $A71, Scores!$F$2:$F$302, D$1)</f>
        <v>1</v>
      </c>
      <c r="E71" s="1">
        <f>SUMIFS(INDEX(Scores!$H$2:$N$302, 0, MATCH($C71, Scores!$H$1:$N$1, 0)), Scores!$E$2:$E$302, $A71, Scores!$F$2:$F$302, E$1)</f>
        <v>1</v>
      </c>
      <c r="F71" s="1">
        <f>SUMIFS(INDEX(Scores!$H$2:$N$302, 0, MATCH($C71, Scores!$H$1:$N$1, 0)), Scores!$E$2:$E$302, $A71, Scores!$F$2:$F$302, F$1)</f>
        <v>0</v>
      </c>
      <c r="G71" s="1">
        <f>SUMIFS(INDEX(Scores!$H$2:$N$302, 0, MATCH($C71, Scores!$H$1:$N$1, 0)), Scores!$E$2:$E$302, $A71, Scores!$F$2:$F$302,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INDEX(Scores!$G$2:$G$302, MATCH(Clutch!$A72, Scores!$E$2:$E$302, 0))</f>
        <v>JCQ</v>
      </c>
      <c r="C72" s="1" t="s">
        <v>4</v>
      </c>
      <c r="D72" s="1">
        <f>SUMIFS(INDEX(Scores!$H$2:$N$302, 0, MATCH($C72, Scores!$H$1:$N$1, 0)), Scores!$E$2:$E$302, $A72, Scores!$F$2:$F$302, D$1)</f>
        <v>1</v>
      </c>
      <c r="E72" s="1">
        <f>SUMIFS(INDEX(Scores!$H$2:$N$302, 0, MATCH($C72, Scores!$H$1:$N$1, 0)), Scores!$E$2:$E$302, $A72, Scores!$F$2:$F$302, E$1)</f>
        <v>0</v>
      </c>
      <c r="F72" s="1">
        <f>SUMIFS(INDEX(Scores!$H$2:$N$302, 0, MATCH($C72, Scores!$H$1:$N$1, 0)), Scores!$E$2:$E$302, $A72, Scores!$F$2:$F$302, F$1)</f>
        <v>0</v>
      </c>
      <c r="G72" s="1">
        <f>SUMIFS(INDEX(Scores!$H$2:$N$302, 0, MATCH($C72, Scores!$H$1:$N$1, 0)), Scores!$E$2:$E$302, $A72, Scores!$F$2:$F$302,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INDEX(Scores!$G$2:$G$302, MATCH(Clutch!$A73, Scores!$E$2:$E$302, 0))</f>
        <v>JCQ</v>
      </c>
      <c r="C73" s="1" t="s">
        <v>5</v>
      </c>
      <c r="D73" s="1">
        <f>SUMIFS(INDEX(Scores!$H$2:$N$302, 0, MATCH($C73, Scores!$H$1:$N$1, 0)), Scores!$E$2:$E$302, $A73, Scores!$F$2:$F$302, D$1)</f>
        <v>0</v>
      </c>
      <c r="E73" s="1">
        <f>SUMIFS(INDEX(Scores!$H$2:$N$302, 0, MATCH($C73, Scores!$H$1:$N$1, 0)), Scores!$E$2:$E$302, $A73, Scores!$F$2:$F$302, E$1)</f>
        <v>1</v>
      </c>
      <c r="F73" s="1">
        <f>SUMIFS(INDEX(Scores!$H$2:$N$302, 0, MATCH($C73, Scores!$H$1:$N$1, 0)), Scores!$E$2:$E$302, $A73, Scores!$F$2:$F$302, F$1)</f>
        <v>1</v>
      </c>
      <c r="G73" s="1">
        <f>SUMIFS(INDEX(Scores!$H$2:$N$302, 0, MATCH($C73, Scores!$H$1:$N$1, 0)), Scores!$E$2:$E$302, $A73, Scores!$F$2:$F$302,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INDEX(Scores!$G$2:$G$302, MATCH(Clutch!$A74, Scores!$E$2:$E$302, 0))</f>
        <v>JC</v>
      </c>
      <c r="C74" s="1" t="s">
        <v>4</v>
      </c>
      <c r="D74" s="1">
        <f>SUMIFS(INDEX(Scores!$H$2:$N$302, 0, MATCH($C74, Scores!$H$1:$N$1, 0)), Scores!$E$2:$E$302, $A74, Scores!$F$2:$F$302, D$1)</f>
        <v>0</v>
      </c>
      <c r="E74" s="1">
        <f>SUMIFS(INDEX(Scores!$H$2:$N$302, 0, MATCH($C74, Scores!$H$1:$N$1, 0)), Scores!$E$2:$E$302, $A74, Scores!$F$2:$F$302, E$1)</f>
        <v>3</v>
      </c>
      <c r="F74" s="1">
        <f>SUMIFS(INDEX(Scores!$H$2:$N$302, 0, MATCH($C74, Scores!$H$1:$N$1, 0)), Scores!$E$2:$E$302, $A74, Scores!$F$2:$F$302, F$1)</f>
        <v>5</v>
      </c>
      <c r="G74" s="1">
        <f>SUMIFS(INDEX(Scores!$H$2:$N$302, 0, MATCH($C74, Scores!$H$1:$N$1, 0)), Scores!$E$2:$E$302, $A74, Scores!$F$2:$F$302,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INDEX(Scores!$G$2:$G$302, MATCH(Clutch!$A75, Scores!$E$2:$E$302, 0))</f>
        <v>JC</v>
      </c>
      <c r="C75" s="1" t="s">
        <v>5</v>
      </c>
      <c r="D75" s="1">
        <f>SUMIFS(INDEX(Scores!$H$2:$N$302, 0, MATCH($C75, Scores!$H$1:$N$1, 0)), Scores!$E$2:$E$302, $A75, Scores!$F$2:$F$302, D$1)</f>
        <v>2</v>
      </c>
      <c r="E75" s="1">
        <f>SUMIFS(INDEX(Scores!$H$2:$N$302, 0, MATCH($C75, Scores!$H$1:$N$1, 0)), Scores!$E$2:$E$302, $A75, Scores!$F$2:$F$302, E$1)</f>
        <v>1</v>
      </c>
      <c r="F75" s="1">
        <f>SUMIFS(INDEX(Scores!$H$2:$N$302, 0, MATCH($C75, Scores!$H$1:$N$1, 0)), Scores!$E$2:$E$302, $A75, Scores!$F$2:$F$302, F$1)</f>
        <v>3</v>
      </c>
      <c r="G75" s="1">
        <f>SUMIFS(INDEX(Scores!$H$2:$N$302, 0, MATCH($C75, Scores!$H$1:$N$1, 0)), Scores!$E$2:$E$302, $A75, Scores!$F$2:$F$302,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INDEX(Scores!$G$2:$G$302, MATCH(Clutch!$A76, Scores!$E$2:$E$302, 0))</f>
        <v>CJD</v>
      </c>
      <c r="C76" s="1" t="s">
        <v>4</v>
      </c>
      <c r="D76" s="1">
        <f>SUMIFS(INDEX(Scores!$H$2:$N$302, 0, MATCH($C76, Scores!$H$1:$N$1, 0)), Scores!$E$2:$E$302, $A76, Scores!$F$2:$F$302, D$1)</f>
        <v>0</v>
      </c>
      <c r="E76" s="1">
        <f>SUMIFS(INDEX(Scores!$H$2:$N$302, 0, MATCH($C76, Scores!$H$1:$N$1, 0)), Scores!$E$2:$E$302, $A76, Scores!$F$2:$F$302, E$1)</f>
        <v>0</v>
      </c>
      <c r="F76" s="1">
        <f>SUMIFS(INDEX(Scores!$H$2:$N$302, 0, MATCH($C76, Scores!$H$1:$N$1, 0)), Scores!$E$2:$E$302, $A76, Scores!$F$2:$F$302, F$1)</f>
        <v>1</v>
      </c>
      <c r="G76" s="1">
        <f>SUMIFS(INDEX(Scores!$H$2:$N$302, 0, MATCH($C76, Scores!$H$1:$N$1, 0)), Scores!$E$2:$E$302, $A76, Scores!$F$2:$F$302,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INDEX(Scores!$G$2:$G$302, MATCH(Clutch!$A77, Scores!$E$2:$E$302, 0))</f>
        <v>CJD</v>
      </c>
      <c r="C77" s="1" t="s">
        <v>5</v>
      </c>
      <c r="D77" s="1">
        <f>SUMIFS(INDEX(Scores!$H$2:$N$302, 0, MATCH($C77, Scores!$H$1:$N$1, 0)), Scores!$E$2:$E$302, $A77, Scores!$F$2:$F$302, D$1)</f>
        <v>2</v>
      </c>
      <c r="E77" s="1">
        <f>SUMIFS(INDEX(Scores!$H$2:$N$302, 0, MATCH($C77, Scores!$H$1:$N$1, 0)), Scores!$E$2:$E$302, $A77, Scores!$F$2:$F$302, E$1)</f>
        <v>1</v>
      </c>
      <c r="F77" s="1">
        <f>SUMIFS(INDEX(Scores!$H$2:$N$302, 0, MATCH($C77, Scores!$H$1:$N$1, 0)), Scores!$E$2:$E$302, $A77, Scores!$F$2:$F$302, F$1)</f>
        <v>1</v>
      </c>
      <c r="G77" s="1">
        <f>SUMIFS(INDEX(Scores!$H$2:$N$302, 0, MATCH($C77, Scores!$H$1:$N$1, 0)), Scores!$E$2:$E$302, $A77, Scores!$F$2:$F$302,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INDEX(Scores!$G$2:$G$302, MATCH(Clutch!$A78, Scores!$E$2:$E$302, 0))</f>
        <v>CJ</v>
      </c>
      <c r="C78" s="1" t="s">
        <v>4</v>
      </c>
      <c r="D78" s="1">
        <f>SUMIFS(INDEX(Scores!$H$2:$N$302, 0, MATCH($C78, Scores!$H$1:$N$1, 0)), Scores!$E$2:$E$302, $A78, Scores!$F$2:$F$302, D$1)</f>
        <v>5</v>
      </c>
      <c r="E78" s="1">
        <f>SUMIFS(INDEX(Scores!$H$2:$N$302, 0, MATCH($C78, Scores!$H$1:$N$1, 0)), Scores!$E$2:$E$302, $A78, Scores!$F$2:$F$302, E$1)</f>
        <v>7</v>
      </c>
      <c r="F78" s="1">
        <f>SUMIFS(INDEX(Scores!$H$2:$N$302, 0, MATCH($C78, Scores!$H$1:$N$1, 0)), Scores!$E$2:$E$302, $A78, Scores!$F$2:$F$302, F$1)</f>
        <v>3</v>
      </c>
      <c r="G78" s="1">
        <f>SUMIFS(INDEX(Scores!$H$2:$N$302, 0, MATCH($C78, Scores!$H$1:$N$1, 0)), Scores!$E$2:$E$302, $A78, Scores!$F$2:$F$302,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INDEX(Scores!$G$2:$G$302, MATCH(Clutch!$A79, Scores!$E$2:$E$302, 0))</f>
        <v>CJ</v>
      </c>
      <c r="C79" s="1" t="s">
        <v>5</v>
      </c>
      <c r="D79" s="1">
        <f>SUMIFS(INDEX(Scores!$H$2:$N$302, 0, MATCH($C79, Scores!$H$1:$N$1, 0)), Scores!$E$2:$E$302, $A79, Scores!$F$2:$F$302, D$1)</f>
        <v>3</v>
      </c>
      <c r="E79" s="1">
        <f>SUMIFS(INDEX(Scores!$H$2:$N$302, 0, MATCH($C79, Scores!$H$1:$N$1, 0)), Scores!$E$2:$E$302, $A79, Scores!$F$2:$F$302, E$1)</f>
        <v>1</v>
      </c>
      <c r="F79" s="1">
        <f>SUMIFS(INDEX(Scores!$H$2:$N$302, 0, MATCH($C79, Scores!$H$1:$N$1, 0)), Scores!$E$2:$E$302, $A79, Scores!$F$2:$F$302, F$1)</f>
        <v>2</v>
      </c>
      <c r="G79" s="1">
        <f>SUMIFS(INDEX(Scores!$H$2:$N$302, 0, MATCH($C79, Scores!$H$1:$N$1, 0)), Scores!$E$2:$E$302, $A79, Scores!$F$2:$F$302,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INDEX(Scores!$G$2:$G$302, MATCH(Clutch!$A80, Scores!$E$2:$E$302, 0))</f>
        <v>CJ</v>
      </c>
      <c r="C80" s="1" t="s">
        <v>4</v>
      </c>
      <c r="D80" s="1">
        <f>SUMIFS(INDEX(Scores!$H$2:$N$302, 0, MATCH($C80, Scores!$H$1:$N$1, 0)), Scores!$E$2:$E$302, $A80, Scores!$F$2:$F$302, D$1)</f>
        <v>1</v>
      </c>
      <c r="E80" s="1">
        <f>SUMIFS(INDEX(Scores!$H$2:$N$302, 0, MATCH($C80, Scores!$H$1:$N$1, 0)), Scores!$E$2:$E$302, $A80, Scores!$F$2:$F$302, E$1)</f>
        <v>2</v>
      </c>
      <c r="F80" s="1">
        <f>SUMIFS(INDEX(Scores!$H$2:$N$302, 0, MATCH($C80, Scores!$H$1:$N$1, 0)), Scores!$E$2:$E$302, $A80, Scores!$F$2:$F$302, F$1)</f>
        <v>5</v>
      </c>
      <c r="G80" s="1">
        <f>SUMIFS(INDEX(Scores!$H$2:$N$302, 0, MATCH($C80, Scores!$H$1:$N$1, 0)), Scores!$E$2:$E$302, $A80, Scores!$F$2:$F$302,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INDEX(Scores!$G$2:$G$302, MATCH(Clutch!$A81, Scores!$E$2:$E$302, 0))</f>
        <v>CJ</v>
      </c>
      <c r="C81" s="1" t="s">
        <v>5</v>
      </c>
      <c r="D81" s="1">
        <f>SUMIFS(INDEX(Scores!$H$2:$N$302, 0, MATCH($C81, Scores!$H$1:$N$1, 0)), Scores!$E$2:$E$302, $A81, Scores!$F$2:$F$302, D$1)</f>
        <v>3</v>
      </c>
      <c r="E81" s="1">
        <f>SUMIFS(INDEX(Scores!$H$2:$N$302, 0, MATCH($C81, Scores!$H$1:$N$1, 0)), Scores!$E$2:$E$302, $A81, Scores!$F$2:$F$302, E$1)</f>
        <v>3</v>
      </c>
      <c r="F81" s="1">
        <f>SUMIFS(INDEX(Scores!$H$2:$N$302, 0, MATCH($C81, Scores!$H$1:$N$1, 0)), Scores!$E$2:$E$302, $A81, Scores!$F$2:$F$302, F$1)</f>
        <v>0</v>
      </c>
      <c r="G81" s="1">
        <f>SUMIFS(INDEX(Scores!$H$2:$N$302, 0, MATCH($C81, Scores!$H$1:$N$1, 0)), Scores!$E$2:$E$302, $A81, Scores!$F$2:$F$302,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INDEX(Scores!$G$2:$G$302, MATCH(Clutch!$A82, Scores!$E$2:$E$302, 0))</f>
        <v>CJ</v>
      </c>
      <c r="C82" s="1" t="s">
        <v>4</v>
      </c>
      <c r="D82" s="1">
        <f>SUMIFS(INDEX(Scores!$H$2:$N$302, 0, MATCH($C82, Scores!$H$1:$N$1, 0)), Scores!$E$2:$E$302, $A82, Scores!$F$2:$F$302, D$1)</f>
        <v>0</v>
      </c>
      <c r="E82" s="1">
        <f>SUMIFS(INDEX(Scores!$H$2:$N$302, 0, MATCH($C82, Scores!$H$1:$N$1, 0)), Scores!$E$2:$E$302, $A82, Scores!$F$2:$F$302, E$1)</f>
        <v>3</v>
      </c>
      <c r="F82" s="1">
        <f>SUMIFS(INDEX(Scores!$H$2:$N$302, 0, MATCH($C82, Scores!$H$1:$N$1, 0)), Scores!$E$2:$E$302, $A82, Scores!$F$2:$F$302, F$1)</f>
        <v>1</v>
      </c>
      <c r="G82" s="1">
        <f>SUMIFS(INDEX(Scores!$H$2:$N$302, 0, MATCH($C82, Scores!$H$1:$N$1, 0)), Scores!$E$2:$E$302, $A82, Scores!$F$2:$F$302,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INDEX(Scores!$G$2:$G$302, MATCH(Clutch!$A83, Scores!$E$2:$E$302, 0))</f>
        <v>CJ</v>
      </c>
      <c r="C83" s="1" t="s">
        <v>5</v>
      </c>
      <c r="D83" s="1">
        <f>SUMIFS(INDEX(Scores!$H$2:$N$302, 0, MATCH($C83, Scores!$H$1:$N$1, 0)), Scores!$E$2:$E$302, $A83, Scores!$F$2:$F$302, D$1)</f>
        <v>2</v>
      </c>
      <c r="E83" s="1">
        <f>SUMIFS(INDEX(Scores!$H$2:$N$302, 0, MATCH($C83, Scores!$H$1:$N$1, 0)), Scores!$E$2:$E$302, $A83, Scores!$F$2:$F$302, E$1)</f>
        <v>0</v>
      </c>
      <c r="F83" s="1">
        <f>SUMIFS(INDEX(Scores!$H$2:$N$302, 0, MATCH($C83, Scores!$H$1:$N$1, 0)), Scores!$E$2:$E$302, $A83, Scores!$F$2:$F$302, F$1)</f>
        <v>0</v>
      </c>
      <c r="G83" s="1">
        <f>SUMIFS(INDEX(Scores!$H$2:$N$302, 0, MATCH($C83, Scores!$H$1:$N$1, 0)), Scores!$E$2:$E$302, $A83, Scores!$F$2:$F$302,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INDEX(Scores!$G$2:$G$302, MATCH(Clutch!$A84, Scores!$E$2:$E$302, 0))</f>
        <v>JC</v>
      </c>
      <c r="C84" s="1" t="s">
        <v>4</v>
      </c>
      <c r="D84" s="1">
        <f>SUMIFS(INDEX(Scores!$H$2:$N$302, 0, MATCH($C84, Scores!$H$1:$N$1, 0)), Scores!$E$2:$E$302, $A84, Scores!$F$2:$F$302, D$1)</f>
        <v>3</v>
      </c>
      <c r="E84" s="1">
        <f>SUMIFS(INDEX(Scores!$H$2:$N$302, 0, MATCH($C84, Scores!$H$1:$N$1, 0)), Scores!$E$2:$E$302, $A84, Scores!$F$2:$F$302, E$1)</f>
        <v>1</v>
      </c>
      <c r="F84" s="1">
        <f>SUMIFS(INDEX(Scores!$H$2:$N$302, 0, MATCH($C84, Scores!$H$1:$N$1, 0)), Scores!$E$2:$E$302, $A84, Scores!$F$2:$F$302, F$1)</f>
        <v>1</v>
      </c>
      <c r="G84" s="1">
        <f>SUMIFS(INDEX(Scores!$H$2:$N$302, 0, MATCH($C84, Scores!$H$1:$N$1, 0)), Scores!$E$2:$E$302, $A84, Scores!$F$2:$F$302,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INDEX(Scores!$G$2:$G$302, MATCH(Clutch!$A85, Scores!$E$2:$E$302, 0))</f>
        <v>JC</v>
      </c>
      <c r="C85" s="1" t="s">
        <v>5</v>
      </c>
      <c r="D85" s="1">
        <f>SUMIFS(INDEX(Scores!$H$2:$N$302, 0, MATCH($C85, Scores!$H$1:$N$1, 0)), Scores!$E$2:$E$302, $A85, Scores!$F$2:$F$302, D$1)</f>
        <v>1</v>
      </c>
      <c r="E85" s="1">
        <f>SUMIFS(INDEX(Scores!$H$2:$N$302, 0, MATCH($C85, Scores!$H$1:$N$1, 0)), Scores!$E$2:$E$302, $A85, Scores!$F$2:$F$302, E$1)</f>
        <v>2</v>
      </c>
      <c r="F85" s="1">
        <f>SUMIFS(INDEX(Scores!$H$2:$N$302, 0, MATCH($C85, Scores!$H$1:$N$1, 0)), Scores!$E$2:$E$302, $A85, Scores!$F$2:$F$302, F$1)</f>
        <v>3</v>
      </c>
      <c r="G85" s="1">
        <f>SUMIFS(INDEX(Scores!$H$2:$N$302, 0, MATCH($C85, Scores!$H$1:$N$1, 0)), Scores!$E$2:$E$302, $A85, Scores!$F$2:$F$302,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INDEX(Scores!$G$2:$G$302, MATCH(Clutch!$A86, Scores!$E$2:$E$302, 0))</f>
        <v>JCQ</v>
      </c>
      <c r="C86" s="1" t="s">
        <v>4</v>
      </c>
      <c r="D86" s="1">
        <f>SUMIFS(INDEX(Scores!$H$2:$N$302, 0, MATCH($C86, Scores!$H$1:$N$1, 0)), Scores!$E$2:$E$302, $A86, Scores!$F$2:$F$302, D$1)</f>
        <v>7</v>
      </c>
      <c r="E86" s="1">
        <f>SUMIFS(INDEX(Scores!$H$2:$N$302, 0, MATCH($C86, Scores!$H$1:$N$1, 0)), Scores!$E$2:$E$302, $A86, Scores!$F$2:$F$302, E$1)</f>
        <v>0</v>
      </c>
      <c r="F86" s="1">
        <f>SUMIFS(INDEX(Scores!$H$2:$N$302, 0, MATCH($C86, Scores!$H$1:$N$1, 0)), Scores!$E$2:$E$302, $A86, Scores!$F$2:$F$302, F$1)</f>
        <v>1</v>
      </c>
      <c r="G86" s="1">
        <f>SUMIFS(INDEX(Scores!$H$2:$N$302, 0, MATCH($C86, Scores!$H$1:$N$1, 0)), Scores!$E$2:$E$302, $A86, Scores!$F$2:$F$302,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INDEX(Scores!$G$2:$G$302, MATCH(Clutch!$A87, Scores!$E$2:$E$302, 0))</f>
        <v>JCQ</v>
      </c>
      <c r="C87" s="1" t="s">
        <v>5</v>
      </c>
      <c r="D87" s="1">
        <f>SUMIFS(INDEX(Scores!$H$2:$N$302, 0, MATCH($C87, Scores!$H$1:$N$1, 0)), Scores!$E$2:$E$302, $A87, Scores!$F$2:$F$302, D$1)</f>
        <v>1</v>
      </c>
      <c r="E87" s="1">
        <f>SUMIFS(INDEX(Scores!$H$2:$N$302, 0, MATCH($C87, Scores!$H$1:$N$1, 0)), Scores!$E$2:$E$302, $A87, Scores!$F$2:$F$302, E$1)</f>
        <v>2</v>
      </c>
      <c r="F87" s="1">
        <f>SUMIFS(INDEX(Scores!$H$2:$N$302, 0, MATCH($C87, Scores!$H$1:$N$1, 0)), Scores!$E$2:$E$302, $A87, Scores!$F$2:$F$302, F$1)</f>
        <v>4</v>
      </c>
      <c r="G87" s="1">
        <f>SUMIFS(INDEX(Scores!$H$2:$N$302, 0, MATCH($C87, Scores!$H$1:$N$1, 0)), Scores!$E$2:$E$302, $A87, Scores!$F$2:$F$302,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INDEX(Scores!$G$2:$G$302, MATCH(Clutch!$A88, Scores!$E$2:$E$302, 0))</f>
        <v>CJV</v>
      </c>
      <c r="C88" s="1" t="s">
        <v>4</v>
      </c>
      <c r="D88" s="1">
        <f>SUMIFS(INDEX(Scores!$H$2:$N$302, 0, MATCH($C88, Scores!$H$1:$N$1, 0)), Scores!$E$2:$E$302, $A88, Scores!$F$2:$F$302, D$1)</f>
        <v>0</v>
      </c>
      <c r="E88" s="1">
        <f>SUMIFS(INDEX(Scores!$H$2:$N$302, 0, MATCH($C88, Scores!$H$1:$N$1, 0)), Scores!$E$2:$E$302, $A88, Scores!$F$2:$F$302, E$1)</f>
        <v>1</v>
      </c>
      <c r="F88" s="1">
        <f>SUMIFS(INDEX(Scores!$H$2:$N$302, 0, MATCH($C88, Scores!$H$1:$N$1, 0)), Scores!$E$2:$E$302, $A88, Scores!$F$2:$F$302, F$1)</f>
        <v>6</v>
      </c>
      <c r="G88" s="1">
        <f>SUMIFS(INDEX(Scores!$H$2:$N$302, 0, MATCH($C88, Scores!$H$1:$N$1, 0)), Scores!$E$2:$E$302, $A88, Scores!$F$2:$F$302,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INDEX(Scores!$G$2:$G$302, MATCH(Clutch!$A89, Scores!$E$2:$E$302, 0))</f>
        <v>CJV</v>
      </c>
      <c r="C89" s="1" t="s">
        <v>5</v>
      </c>
      <c r="D89" s="1">
        <f>SUMIFS(INDEX(Scores!$H$2:$N$302, 0, MATCH($C89, Scores!$H$1:$N$1, 0)), Scores!$E$2:$E$302, $A89, Scores!$F$2:$F$302, D$1)</f>
        <v>0</v>
      </c>
      <c r="E89" s="1">
        <f>SUMIFS(INDEX(Scores!$H$2:$N$302, 0, MATCH($C89, Scores!$H$1:$N$1, 0)), Scores!$E$2:$E$302, $A89, Scores!$F$2:$F$302, E$1)</f>
        <v>2</v>
      </c>
      <c r="F89" s="1">
        <f>SUMIFS(INDEX(Scores!$H$2:$N$302, 0, MATCH($C89, Scores!$H$1:$N$1, 0)), Scores!$E$2:$E$302, $A89, Scores!$F$2:$F$302, F$1)</f>
        <v>3</v>
      </c>
      <c r="G89" s="1">
        <f>SUMIFS(INDEX(Scores!$H$2:$N$302, 0, MATCH($C89, Scores!$H$1:$N$1, 0)), Scores!$E$2:$E$302, $A89, Scores!$F$2:$F$302,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INDEX(Scores!$G$2:$G$302, MATCH(Clutch!$A90, Scores!$E$2:$E$302, 0))</f>
        <v>JC</v>
      </c>
      <c r="C90" s="1" t="s">
        <v>4</v>
      </c>
      <c r="D90" s="1">
        <f>SUMIFS(INDEX(Scores!$H$2:$N$302, 0, MATCH($C90, Scores!$H$1:$N$1, 0)), Scores!$E$2:$E$302, $A90, Scores!$F$2:$F$302, D$1)</f>
        <v>4</v>
      </c>
      <c r="E90" s="1">
        <f>SUMIFS(INDEX(Scores!$H$2:$N$302, 0, MATCH($C90, Scores!$H$1:$N$1, 0)), Scores!$E$2:$E$302, $A90, Scores!$F$2:$F$302, E$1)</f>
        <v>0</v>
      </c>
      <c r="F90" s="1">
        <f>SUMIFS(INDEX(Scores!$H$2:$N$302, 0, MATCH($C90, Scores!$H$1:$N$1, 0)), Scores!$E$2:$E$302, $A90, Scores!$F$2:$F$302, F$1)</f>
        <v>3</v>
      </c>
      <c r="G90" s="1">
        <f>SUMIFS(INDEX(Scores!$H$2:$N$302, 0, MATCH($C90, Scores!$H$1:$N$1, 0)), Scores!$E$2:$E$302, $A90, Scores!$F$2:$F$302,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INDEX(Scores!$G$2:$G$302, MATCH(Clutch!$A91, Scores!$E$2:$E$302, 0))</f>
        <v>JC</v>
      </c>
      <c r="C91" s="1" t="s">
        <v>5</v>
      </c>
      <c r="D91" s="1">
        <f>SUMIFS(INDEX(Scores!$H$2:$N$302, 0, MATCH($C91, Scores!$H$1:$N$1, 0)), Scores!$E$2:$E$302, $A91, Scores!$F$2:$F$302, D$1)</f>
        <v>0</v>
      </c>
      <c r="E91" s="1">
        <f>SUMIFS(INDEX(Scores!$H$2:$N$302, 0, MATCH($C91, Scores!$H$1:$N$1, 0)), Scores!$E$2:$E$302, $A91, Scores!$F$2:$F$302, E$1)</f>
        <v>1</v>
      </c>
      <c r="F91" s="1">
        <f>SUMIFS(INDEX(Scores!$H$2:$N$302, 0, MATCH($C91, Scores!$H$1:$N$1, 0)), Scores!$E$2:$E$302, $A91, Scores!$F$2:$F$302, F$1)</f>
        <v>0</v>
      </c>
      <c r="G91" s="1">
        <f>SUMIFS(INDEX(Scores!$H$2:$N$302, 0, MATCH($C91, Scores!$H$1:$N$1, 0)), Scores!$E$2:$E$302, $A91, Scores!$F$2:$F$302,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INDEX(Scores!$G$2:$G$302, MATCH(Clutch!$A92, Scores!$E$2:$E$302, 0))</f>
        <v>CJ</v>
      </c>
      <c r="C92" s="1" t="s">
        <v>4</v>
      </c>
      <c r="D92" s="1">
        <f>SUMIFS(INDEX(Scores!$H$2:$N$302, 0, MATCH($C92, Scores!$H$1:$N$1, 0)), Scores!$E$2:$E$302, $A92, Scores!$F$2:$F$302, D$1)</f>
        <v>3</v>
      </c>
      <c r="E92" s="1">
        <f>SUMIFS(INDEX(Scores!$H$2:$N$302, 0, MATCH($C92, Scores!$H$1:$N$1, 0)), Scores!$E$2:$E$302, $A92, Scores!$F$2:$F$302, E$1)</f>
        <v>3</v>
      </c>
      <c r="F92" s="1">
        <f>SUMIFS(INDEX(Scores!$H$2:$N$302, 0, MATCH($C92, Scores!$H$1:$N$1, 0)), Scores!$E$2:$E$302, $A92, Scores!$F$2:$F$302, F$1)</f>
        <v>4</v>
      </c>
      <c r="G92" s="1">
        <f>SUMIFS(INDEX(Scores!$H$2:$N$302, 0, MATCH($C92, Scores!$H$1:$N$1, 0)), Scores!$E$2:$E$302, $A92, Scores!$F$2:$F$302,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INDEX(Scores!$G$2:$G$302, MATCH(Clutch!$A93, Scores!$E$2:$E$302, 0))</f>
        <v>CJ</v>
      </c>
      <c r="C93" s="1" t="s">
        <v>5</v>
      </c>
      <c r="D93" s="1">
        <f>SUMIFS(INDEX(Scores!$H$2:$N$302, 0, MATCH($C93, Scores!$H$1:$N$1, 0)), Scores!$E$2:$E$302, $A93, Scores!$F$2:$F$302, D$1)</f>
        <v>0</v>
      </c>
      <c r="E93" s="1">
        <f>SUMIFS(INDEX(Scores!$H$2:$N$302, 0, MATCH($C93, Scores!$H$1:$N$1, 0)), Scores!$E$2:$E$302, $A93, Scores!$F$2:$F$302, E$1)</f>
        <v>1</v>
      </c>
      <c r="F93" s="1">
        <f>SUMIFS(INDEX(Scores!$H$2:$N$302, 0, MATCH($C93, Scores!$H$1:$N$1, 0)), Scores!$E$2:$E$302, $A93, Scores!$F$2:$F$302, F$1)</f>
        <v>1</v>
      </c>
      <c r="G93" s="1">
        <f>SUMIFS(INDEX(Scores!$H$2:$N$302, 0, MATCH($C93, Scores!$H$1:$N$1, 0)), Scores!$E$2:$E$302, $A93, Scores!$F$2:$F$302,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INDEX(Scores!$G$2:$G$302, MATCH(Clutch!$A94, Scores!$E$2:$E$302, 0))</f>
        <v>JC</v>
      </c>
      <c r="C94" s="1" t="s">
        <v>4</v>
      </c>
      <c r="D94" s="1">
        <f>SUMIFS(INDEX(Scores!$H$2:$N$302, 0, MATCH($C94, Scores!$H$1:$N$1, 0)), Scores!$E$2:$E$302, $A94, Scores!$F$2:$F$302, D$1)</f>
        <v>1</v>
      </c>
      <c r="E94" s="1">
        <f>SUMIFS(INDEX(Scores!$H$2:$N$302, 0, MATCH($C94, Scores!$H$1:$N$1, 0)), Scores!$E$2:$E$302, $A94, Scores!$F$2:$F$302, E$1)</f>
        <v>1</v>
      </c>
      <c r="F94" s="1">
        <f>SUMIFS(INDEX(Scores!$H$2:$N$302, 0, MATCH($C94, Scores!$H$1:$N$1, 0)), Scores!$E$2:$E$302, $A94, Scores!$F$2:$F$302, F$1)</f>
        <v>1</v>
      </c>
      <c r="G94" s="1">
        <f>SUMIFS(INDEX(Scores!$H$2:$N$302, 0, MATCH($C94, Scores!$H$1:$N$1, 0)), Scores!$E$2:$E$302, $A94, Scores!$F$2:$F$302,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INDEX(Scores!$G$2:$G$302, MATCH(Clutch!$A95, Scores!$E$2:$E$302, 0))</f>
        <v>JC</v>
      </c>
      <c r="C95" s="1" t="s">
        <v>5</v>
      </c>
      <c r="D95" s="1">
        <f>SUMIFS(INDEX(Scores!$H$2:$N$302, 0, MATCH($C95, Scores!$H$1:$N$1, 0)), Scores!$E$2:$E$302, $A95, Scores!$F$2:$F$302, D$1)</f>
        <v>0</v>
      </c>
      <c r="E95" s="1">
        <f>SUMIFS(INDEX(Scores!$H$2:$N$302, 0, MATCH($C95, Scores!$H$1:$N$1, 0)), Scores!$E$2:$E$302, $A95, Scores!$F$2:$F$302, E$1)</f>
        <v>4</v>
      </c>
      <c r="F95" s="1">
        <f>SUMIFS(INDEX(Scores!$H$2:$N$302, 0, MATCH($C95, Scores!$H$1:$N$1, 0)), Scores!$E$2:$E$302, $A95, Scores!$F$2:$F$302, F$1)</f>
        <v>0</v>
      </c>
      <c r="G95" s="1">
        <f>SUMIFS(INDEX(Scores!$H$2:$N$302, 0, MATCH($C95, Scores!$H$1:$N$1, 0)), Scores!$E$2:$E$302, $A95, Scores!$F$2:$F$302,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INDEX(Scores!$G$2:$G$302, MATCH(Clutch!$A96, Scores!$E$2:$E$302, 0))</f>
        <v>CJ</v>
      </c>
      <c r="C96" s="1" t="s">
        <v>4</v>
      </c>
      <c r="D96" s="1">
        <f>SUMIFS(INDEX(Scores!$H$2:$N$302, 0, MATCH($C96, Scores!$H$1:$N$1, 0)), Scores!$E$2:$E$302, $A96, Scores!$F$2:$F$302, D$1)</f>
        <v>2</v>
      </c>
      <c r="E96" s="1">
        <f>SUMIFS(INDEX(Scores!$H$2:$N$302, 0, MATCH($C96, Scores!$H$1:$N$1, 0)), Scores!$E$2:$E$302, $A96, Scores!$F$2:$F$302, E$1)</f>
        <v>2</v>
      </c>
      <c r="F96" s="1">
        <f>SUMIFS(INDEX(Scores!$H$2:$N$302, 0, MATCH($C96, Scores!$H$1:$N$1, 0)), Scores!$E$2:$E$302, $A96, Scores!$F$2:$F$302, F$1)</f>
        <v>3</v>
      </c>
      <c r="G96" s="1">
        <f>SUMIFS(INDEX(Scores!$H$2:$N$302, 0, MATCH($C96, Scores!$H$1:$N$1, 0)), Scores!$E$2:$E$302, $A96, Scores!$F$2:$F$302,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INDEX(Scores!$G$2:$G$302, MATCH(Clutch!$A97, Scores!$E$2:$E$302, 0))</f>
        <v>CJ</v>
      </c>
      <c r="C97" s="1" t="s">
        <v>5</v>
      </c>
      <c r="D97" s="1">
        <f>SUMIFS(INDEX(Scores!$H$2:$N$302, 0, MATCH($C97, Scores!$H$1:$N$1, 0)), Scores!$E$2:$E$302, $A97, Scores!$F$2:$F$302, D$1)</f>
        <v>0</v>
      </c>
      <c r="E97" s="1">
        <f>SUMIFS(INDEX(Scores!$H$2:$N$302, 0, MATCH($C97, Scores!$H$1:$N$1, 0)), Scores!$E$2:$E$302, $A97, Scores!$F$2:$F$302, E$1)</f>
        <v>1</v>
      </c>
      <c r="F97" s="1">
        <f>SUMIFS(INDEX(Scores!$H$2:$N$302, 0, MATCH($C97, Scores!$H$1:$N$1, 0)), Scores!$E$2:$E$302, $A97, Scores!$F$2:$F$302, F$1)</f>
        <v>3</v>
      </c>
      <c r="G97" s="1">
        <f>SUMIFS(INDEX(Scores!$H$2:$N$302, 0, MATCH($C97, Scores!$H$1:$N$1, 0)), Scores!$E$2:$E$302, $A97, Scores!$F$2:$F$302,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INDEX(Scores!$G$2:$G$302, MATCH(Clutch!$A98, Scores!$E$2:$E$302, 0))</f>
        <v>CJ</v>
      </c>
      <c r="C98" s="1" t="s">
        <v>4</v>
      </c>
      <c r="D98" s="1">
        <f>SUMIFS(INDEX(Scores!$H$2:$N$302, 0, MATCH($C98, Scores!$H$1:$N$1, 0)), Scores!$E$2:$E$302, $A98, Scores!$F$2:$F$302, D$1)</f>
        <v>0</v>
      </c>
      <c r="E98" s="1">
        <f>SUMIFS(INDEX(Scores!$H$2:$N$302, 0, MATCH($C98, Scores!$H$1:$N$1, 0)), Scores!$E$2:$E$302, $A98, Scores!$F$2:$F$302, E$1)</f>
        <v>0</v>
      </c>
      <c r="F98" s="1">
        <f>SUMIFS(INDEX(Scores!$H$2:$N$302, 0, MATCH($C98, Scores!$H$1:$N$1, 0)), Scores!$E$2:$E$302, $A98, Scores!$F$2:$F$302, F$1)</f>
        <v>3</v>
      </c>
      <c r="G98" s="1">
        <f>SUMIFS(INDEX(Scores!$H$2:$N$302, 0, MATCH($C98, Scores!$H$1:$N$1, 0)), Scores!$E$2:$E$302, $A98, Scores!$F$2:$F$302,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INDEX(Scores!$G$2:$G$302, MATCH(Clutch!$A99, Scores!$E$2:$E$302, 0))</f>
        <v>CJ</v>
      </c>
      <c r="C99" s="1" t="s">
        <v>5</v>
      </c>
      <c r="D99" s="1">
        <f>SUMIFS(INDEX(Scores!$H$2:$N$302, 0, MATCH($C99, Scores!$H$1:$N$1, 0)), Scores!$E$2:$E$302, $A99, Scores!$F$2:$F$302, D$1)</f>
        <v>0</v>
      </c>
      <c r="E99" s="1">
        <f>SUMIFS(INDEX(Scores!$H$2:$N$302, 0, MATCH($C99, Scores!$H$1:$N$1, 0)), Scores!$E$2:$E$302, $A99, Scores!$F$2:$F$302, E$1)</f>
        <v>1</v>
      </c>
      <c r="F99" s="1">
        <f>SUMIFS(INDEX(Scores!$H$2:$N$302, 0, MATCH($C99, Scores!$H$1:$N$1, 0)), Scores!$E$2:$E$302, $A99, Scores!$F$2:$F$302, F$1)</f>
        <v>4</v>
      </c>
      <c r="G99" s="1">
        <f>SUMIFS(INDEX(Scores!$H$2:$N$302, 0, MATCH($C99, Scores!$H$1:$N$1, 0)), Scores!$E$2:$E$302, $A99, Scores!$F$2:$F$302,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INDEX(Scores!$G$2:$G$302, MATCH(Clutch!$A100, Scores!$E$2:$E$302, 0))</f>
        <v>JC</v>
      </c>
      <c r="C100" s="1" t="s">
        <v>4</v>
      </c>
      <c r="D100" s="1">
        <f>SUMIFS(INDEX(Scores!$H$2:$N$302, 0, MATCH($C100, Scores!$H$1:$N$1, 0)), Scores!$E$2:$E$302, $A100, Scores!$F$2:$F$302, D$1)</f>
        <v>0</v>
      </c>
      <c r="E100" s="1">
        <f>SUMIFS(INDEX(Scores!$H$2:$N$302, 0, MATCH($C100, Scores!$H$1:$N$1, 0)), Scores!$E$2:$E$302, $A100, Scores!$F$2:$F$302, E$1)</f>
        <v>3</v>
      </c>
      <c r="F100" s="1">
        <f>SUMIFS(INDEX(Scores!$H$2:$N$302, 0, MATCH($C100, Scores!$H$1:$N$1, 0)), Scores!$E$2:$E$302, $A100, Scores!$F$2:$F$302, F$1)</f>
        <v>3</v>
      </c>
      <c r="G100" s="1">
        <f>SUMIFS(INDEX(Scores!$H$2:$N$302, 0, MATCH($C100, Scores!$H$1:$N$1, 0)), Scores!$E$2:$E$302, $A100, Scores!$F$2:$F$302,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INDEX(Scores!$G$2:$G$302, MATCH(Clutch!$A101, Scores!$E$2:$E$302, 0))</f>
        <v>JC</v>
      </c>
      <c r="C101" s="1" t="s">
        <v>5</v>
      </c>
      <c r="D101" s="1">
        <f>SUMIFS(INDEX(Scores!$H$2:$N$302, 0, MATCH($C101, Scores!$H$1:$N$1, 0)), Scores!$E$2:$E$302, $A101, Scores!$F$2:$F$302, D$1)</f>
        <v>0</v>
      </c>
      <c r="E101" s="1">
        <f>SUMIFS(INDEX(Scores!$H$2:$N$302, 0, MATCH($C101, Scores!$H$1:$N$1, 0)), Scores!$E$2:$E$302, $A101, Scores!$F$2:$F$302, E$1)</f>
        <v>2</v>
      </c>
      <c r="F101" s="1">
        <f>SUMIFS(INDEX(Scores!$H$2:$N$302, 0, MATCH($C101, Scores!$H$1:$N$1, 0)), Scores!$E$2:$E$302, $A101, Scores!$F$2:$F$302, F$1)</f>
        <v>5</v>
      </c>
      <c r="G101" s="1">
        <f>SUMIFS(INDEX(Scores!$H$2:$N$302, 0, MATCH($C101, Scores!$H$1:$N$1, 0)), Scores!$E$2:$E$302, $A101, Scores!$F$2:$F$302,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INDEX(Scores!$G$2:$G$302, MATCH(Clutch!$A102, Scores!$E$2:$E$302, 0))</f>
        <v>CJ</v>
      </c>
      <c r="C102" s="1" t="s">
        <v>4</v>
      </c>
      <c r="D102" s="1">
        <f>SUMIFS(INDEX(Scores!$H$2:$N$302, 0, MATCH($C102, Scores!$H$1:$N$1, 0)), Scores!$E$2:$E$302, $A102, Scores!$F$2:$F$302, D$1)</f>
        <v>5</v>
      </c>
      <c r="E102" s="1">
        <f>SUMIFS(INDEX(Scores!$H$2:$N$302, 0, MATCH($C102, Scores!$H$1:$N$1, 0)), Scores!$E$2:$E$302, $A102, Scores!$F$2:$F$302, E$1)</f>
        <v>4</v>
      </c>
      <c r="F102" s="1">
        <f>SUMIFS(INDEX(Scores!$H$2:$N$302, 0, MATCH($C102, Scores!$H$1:$N$1, 0)), Scores!$E$2:$E$302, $A102, Scores!$F$2:$F$302, F$1)</f>
        <v>1</v>
      </c>
      <c r="G102" s="1">
        <f>SUMIFS(INDEX(Scores!$H$2:$N$302, 0, MATCH($C102, Scores!$H$1:$N$1, 0)), Scores!$E$2:$E$302, $A102, Scores!$F$2:$F$302,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INDEX(Scores!$G$2:$G$302, MATCH(Clutch!$A103, Scores!$E$2:$E$302, 0))</f>
        <v>CJ</v>
      </c>
      <c r="C103" s="1" t="s">
        <v>5</v>
      </c>
      <c r="D103" s="1">
        <f>SUMIFS(INDEX(Scores!$H$2:$N$302, 0, MATCH($C103, Scores!$H$1:$N$1, 0)), Scores!$E$2:$E$302, $A103, Scores!$F$2:$F$302, D$1)</f>
        <v>0</v>
      </c>
      <c r="E103" s="1">
        <f>SUMIFS(INDEX(Scores!$H$2:$N$302, 0, MATCH($C103, Scores!$H$1:$N$1, 0)), Scores!$E$2:$E$302, $A103, Scores!$F$2:$F$302, E$1)</f>
        <v>3</v>
      </c>
      <c r="F103" s="1">
        <f>SUMIFS(INDEX(Scores!$H$2:$N$302, 0, MATCH($C103, Scores!$H$1:$N$1, 0)), Scores!$E$2:$E$302, $A103, Scores!$F$2:$F$302, F$1)</f>
        <v>2</v>
      </c>
      <c r="G103" s="1">
        <f>SUMIFS(INDEX(Scores!$H$2:$N$302, 0, MATCH($C103, Scores!$H$1:$N$1, 0)), Scores!$E$2:$E$302, $A103, Scores!$F$2:$F$302,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INDEX(Scores!$G$2:$G$302, MATCH(Clutch!$A104, Scores!$E$2:$E$302, 0))</f>
        <v>CJ</v>
      </c>
      <c r="C104" s="1" t="s">
        <v>4</v>
      </c>
      <c r="D104" s="1">
        <f>SUMIFS(INDEX(Scores!$H$2:$N$302, 0, MATCH($C104, Scores!$H$1:$N$1, 0)), Scores!$E$2:$E$302, $A104, Scores!$F$2:$F$302, D$1)</f>
        <v>3</v>
      </c>
      <c r="E104" s="1">
        <f>SUMIFS(INDEX(Scores!$H$2:$N$302, 0, MATCH($C104, Scores!$H$1:$N$1, 0)), Scores!$E$2:$E$302, $A104, Scores!$F$2:$F$302, E$1)</f>
        <v>3</v>
      </c>
      <c r="F104" s="1">
        <f>SUMIFS(INDEX(Scores!$H$2:$N$302, 0, MATCH($C104, Scores!$H$1:$N$1, 0)), Scores!$E$2:$E$302, $A104, Scores!$F$2:$F$302, F$1)</f>
        <v>4</v>
      </c>
      <c r="G104" s="1">
        <f>SUMIFS(INDEX(Scores!$H$2:$N$302, 0, MATCH($C104, Scores!$H$1:$N$1, 0)), Scores!$E$2:$E$302, $A104, Scores!$F$2:$F$302,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INDEX(Scores!$G$2:$G$302, MATCH(Clutch!$A105, Scores!$E$2:$E$302, 0))</f>
        <v>CJ</v>
      </c>
      <c r="C105" s="1" t="s">
        <v>5</v>
      </c>
      <c r="D105" s="1">
        <f>SUMIFS(INDEX(Scores!$H$2:$N$302, 0, MATCH($C105, Scores!$H$1:$N$1, 0)), Scores!$E$2:$E$302, $A105, Scores!$F$2:$F$302, D$1)</f>
        <v>0</v>
      </c>
      <c r="E105" s="1">
        <f>SUMIFS(INDEX(Scores!$H$2:$N$302, 0, MATCH($C105, Scores!$H$1:$N$1, 0)), Scores!$E$2:$E$302, $A105, Scores!$F$2:$F$302, E$1)</f>
        <v>0</v>
      </c>
      <c r="F105" s="1">
        <f>SUMIFS(INDEX(Scores!$H$2:$N$302, 0, MATCH($C105, Scores!$H$1:$N$1, 0)), Scores!$E$2:$E$302, $A105, Scores!$F$2:$F$302, F$1)</f>
        <v>0</v>
      </c>
      <c r="G105" s="1">
        <f>SUMIFS(INDEX(Scores!$H$2:$N$302, 0, MATCH($C105, Scores!$H$1:$N$1, 0)), Scores!$E$2:$E$302, $A105, Scores!$F$2:$F$302,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INDEX(Scores!$G$2:$G$302, MATCH(Clutch!$A106, Scores!$E$2:$E$302, 0))</f>
        <v>QJCDY</v>
      </c>
      <c r="C106" s="1" t="s">
        <v>4</v>
      </c>
      <c r="D106" s="1">
        <f>SUMIFS(INDEX(Scores!$H$2:$N$302, 0, MATCH($C106, Scores!$H$1:$N$1, 0)), Scores!$E$2:$E$302, $A106, Scores!$F$2:$F$302, D$1)</f>
        <v>2</v>
      </c>
      <c r="E106" s="1">
        <f>SUMIFS(INDEX(Scores!$H$2:$N$302, 0, MATCH($C106, Scores!$H$1:$N$1, 0)), Scores!$E$2:$E$302, $A106, Scores!$F$2:$F$302, E$1)</f>
        <v>1</v>
      </c>
      <c r="F106" s="1">
        <f>SUMIFS(INDEX(Scores!$H$2:$N$302, 0, MATCH($C106, Scores!$H$1:$N$1, 0)), Scores!$E$2:$E$302, $A106, Scores!$F$2:$F$302, F$1)</f>
        <v>3</v>
      </c>
      <c r="G106" s="1">
        <f>SUMIFS(INDEX(Scores!$H$2:$N$302, 0, MATCH($C106, Scores!$H$1:$N$1, 0)), Scores!$E$2:$E$302, $A106, Scores!$F$2:$F$302,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INDEX(Scores!$G$2:$G$302, MATCH(Clutch!$A107, Scores!$E$2:$E$302, 0))</f>
        <v>QJCDY</v>
      </c>
      <c r="C107" s="1" t="s">
        <v>5</v>
      </c>
      <c r="D107" s="1">
        <f>SUMIFS(INDEX(Scores!$H$2:$N$302, 0, MATCH($C107, Scores!$H$1:$N$1, 0)), Scores!$E$2:$E$302, $A107, Scores!$F$2:$F$302, D$1)</f>
        <v>1</v>
      </c>
      <c r="E107" s="1">
        <f>SUMIFS(INDEX(Scores!$H$2:$N$302, 0, MATCH($C107, Scores!$H$1:$N$1, 0)), Scores!$E$2:$E$302, $A107, Scores!$F$2:$F$302, E$1)</f>
        <v>1</v>
      </c>
      <c r="F107" s="1">
        <f>SUMIFS(INDEX(Scores!$H$2:$N$302, 0, MATCH($C107, Scores!$H$1:$N$1, 0)), Scores!$E$2:$E$302, $A107, Scores!$F$2:$F$302, F$1)</f>
        <v>1</v>
      </c>
      <c r="G107" s="1">
        <f>SUMIFS(INDEX(Scores!$H$2:$N$302, 0, MATCH($C107, Scores!$H$1:$N$1, 0)), Scores!$E$2:$E$302, $A107, Scores!$F$2:$F$302,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INDEX(Scores!$G$2:$G$302, MATCH(Clutch!$A108, Scores!$E$2:$E$302, 0))</f>
        <v>CJ</v>
      </c>
      <c r="C108" s="1" t="s">
        <v>4</v>
      </c>
      <c r="D108" s="1">
        <f>SUMIFS(INDEX(Scores!$H$2:$N$302, 0, MATCH($C108, Scores!$H$1:$N$1, 0)), Scores!$E$2:$E$302, $A108, Scores!$F$2:$F$302, D$1)</f>
        <v>0</v>
      </c>
      <c r="E108" s="1">
        <f>SUMIFS(INDEX(Scores!$H$2:$N$302, 0, MATCH($C108, Scores!$H$1:$N$1, 0)), Scores!$E$2:$E$302, $A108, Scores!$F$2:$F$302, E$1)</f>
        <v>3</v>
      </c>
      <c r="F108" s="1">
        <f>SUMIFS(INDEX(Scores!$H$2:$N$302, 0, MATCH($C108, Scores!$H$1:$N$1, 0)), Scores!$E$2:$E$302, $A108, Scores!$F$2:$F$302, F$1)</f>
        <v>6</v>
      </c>
      <c r="G108" s="1">
        <f>SUMIFS(INDEX(Scores!$H$2:$N$302, 0, MATCH($C108, Scores!$H$1:$N$1, 0)), Scores!$E$2:$E$302, $A108, Scores!$F$2:$F$302,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INDEX(Scores!$G$2:$G$302, MATCH(Clutch!$A109, Scores!$E$2:$E$302, 0))</f>
        <v>CJ</v>
      </c>
      <c r="C109" s="1" t="s">
        <v>5</v>
      </c>
      <c r="D109" s="1">
        <f>SUMIFS(INDEX(Scores!$H$2:$N$302, 0, MATCH($C109, Scores!$H$1:$N$1, 0)), Scores!$E$2:$E$302, $A109, Scores!$F$2:$F$302, D$1)</f>
        <v>1</v>
      </c>
      <c r="E109" s="1">
        <f>SUMIFS(INDEX(Scores!$H$2:$N$302, 0, MATCH($C109, Scores!$H$1:$N$1, 0)), Scores!$E$2:$E$302, $A109, Scores!$F$2:$F$302, E$1)</f>
        <v>4</v>
      </c>
      <c r="F109" s="1">
        <f>SUMIFS(INDEX(Scores!$H$2:$N$302, 0, MATCH($C109, Scores!$H$1:$N$1, 0)), Scores!$E$2:$E$302, $A109, Scores!$F$2:$F$302, F$1)</f>
        <v>2</v>
      </c>
      <c r="G109" s="1">
        <f>SUMIFS(INDEX(Scores!$H$2:$N$302, 0, MATCH($C109, Scores!$H$1:$N$1, 0)), Scores!$E$2:$E$302, $A109, Scores!$F$2:$F$302,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INDEX(Scores!$G$2:$G$302, MATCH(Clutch!$A110, Scores!$E$2:$E$302, 0))</f>
        <v>CJ</v>
      </c>
      <c r="C110" s="1" t="s">
        <v>4</v>
      </c>
      <c r="D110" s="1">
        <f>SUMIFS(INDEX(Scores!$H$2:$N$302, 0, MATCH($C110, Scores!$H$1:$N$1, 0)), Scores!$E$2:$E$302, $A110, Scores!$F$2:$F$302, D$1)</f>
        <v>5</v>
      </c>
      <c r="E110" s="1">
        <f>SUMIFS(INDEX(Scores!$H$2:$N$302, 0, MATCH($C110, Scores!$H$1:$N$1, 0)), Scores!$E$2:$E$302, $A110, Scores!$F$2:$F$302, E$1)</f>
        <v>5</v>
      </c>
      <c r="F110" s="1">
        <f>SUMIFS(INDEX(Scores!$H$2:$N$302, 0, MATCH($C110, Scores!$H$1:$N$1, 0)), Scores!$E$2:$E$302, $A110, Scores!$F$2:$F$302, F$1)</f>
        <v>0</v>
      </c>
      <c r="G110" s="1">
        <f>SUMIFS(INDEX(Scores!$H$2:$N$302, 0, MATCH($C110, Scores!$H$1:$N$1, 0)), Scores!$E$2:$E$302, $A110, Scores!$F$2:$F$302,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INDEX(Scores!$G$2:$G$302, MATCH(Clutch!$A111, Scores!$E$2:$E$302, 0))</f>
        <v>CJ</v>
      </c>
      <c r="C111" s="1" t="s">
        <v>5</v>
      </c>
      <c r="D111" s="1">
        <f>SUMIFS(INDEX(Scores!$H$2:$N$302, 0, MATCH($C111, Scores!$H$1:$N$1, 0)), Scores!$E$2:$E$302, $A111, Scores!$F$2:$F$302, D$1)</f>
        <v>2</v>
      </c>
      <c r="E111" s="1">
        <f>SUMIFS(INDEX(Scores!$H$2:$N$302, 0, MATCH($C111, Scores!$H$1:$N$1, 0)), Scores!$E$2:$E$302, $A111, Scores!$F$2:$F$302, E$1)</f>
        <v>1</v>
      </c>
      <c r="F111" s="1">
        <f>SUMIFS(INDEX(Scores!$H$2:$N$302, 0, MATCH($C111, Scores!$H$1:$N$1, 0)), Scores!$E$2:$E$302, $A111, Scores!$F$2:$F$302, F$1)</f>
        <v>0</v>
      </c>
      <c r="G111" s="1">
        <f>SUMIFS(INDEX(Scores!$H$2:$N$302, 0, MATCH($C111, Scores!$H$1:$N$1, 0)), Scores!$E$2:$E$302, $A111, Scores!$F$2:$F$302,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INDEX(Scores!$G$2:$G$302, MATCH(Clutch!$A112, Scores!$E$2:$E$302, 0))</f>
        <v>JCK</v>
      </c>
      <c r="C112" s="1" t="s">
        <v>4</v>
      </c>
      <c r="D112" s="1">
        <f>SUMIFS(INDEX(Scores!$H$2:$N$302, 0, MATCH($C112, Scores!$H$1:$N$1, 0)), Scores!$E$2:$E$302, $A112, Scores!$F$2:$F$302, D$1)</f>
        <v>1</v>
      </c>
      <c r="E112" s="1">
        <f>SUMIFS(INDEX(Scores!$H$2:$N$302, 0, MATCH($C112, Scores!$H$1:$N$1, 0)), Scores!$E$2:$E$302, $A112, Scores!$F$2:$F$302, E$1)</f>
        <v>4</v>
      </c>
      <c r="F112" s="1">
        <f>SUMIFS(INDEX(Scores!$H$2:$N$302, 0, MATCH($C112, Scores!$H$1:$N$1, 0)), Scores!$E$2:$E$302, $A112, Scores!$F$2:$F$302, F$1)</f>
        <v>0</v>
      </c>
      <c r="G112" s="1">
        <f>SUMIFS(INDEX(Scores!$H$2:$N$302, 0, MATCH($C112, Scores!$H$1:$N$1, 0)), Scores!$E$2:$E$302, $A112, Scores!$F$2:$F$302,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INDEX(Scores!$G$2:$G$302, MATCH(Clutch!$A113, Scores!$E$2:$E$302, 0))</f>
        <v>JCK</v>
      </c>
      <c r="C113" s="1" t="s">
        <v>5</v>
      </c>
      <c r="D113" s="1">
        <f>SUMIFS(INDEX(Scores!$H$2:$N$302, 0, MATCH($C113, Scores!$H$1:$N$1, 0)), Scores!$E$2:$E$302, $A113, Scores!$F$2:$F$302, D$1)</f>
        <v>3</v>
      </c>
      <c r="E113" s="1">
        <f>SUMIFS(INDEX(Scores!$H$2:$N$302, 0, MATCH($C113, Scores!$H$1:$N$1, 0)), Scores!$E$2:$E$302, $A113, Scores!$F$2:$F$302, E$1)</f>
        <v>1</v>
      </c>
      <c r="F113" s="1">
        <f>SUMIFS(INDEX(Scores!$H$2:$N$302, 0, MATCH($C113, Scores!$H$1:$N$1, 0)), Scores!$E$2:$E$302, $A113, Scores!$F$2:$F$302, F$1)</f>
        <v>3</v>
      </c>
      <c r="G113" s="1">
        <f>SUMIFS(INDEX(Scores!$H$2:$N$302, 0, MATCH($C113, Scores!$H$1:$N$1, 0)), Scores!$E$2:$E$302, $A113, Scores!$F$2:$F$302,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INDEX(Scores!$G$2:$G$302, MATCH(Clutch!$A114, Scores!$E$2:$E$302, 0))</f>
        <v>CJK</v>
      </c>
      <c r="C114" s="1" t="s">
        <v>4</v>
      </c>
      <c r="D114" s="1">
        <f>SUMIFS(INDEX(Scores!$H$2:$N$302, 0, MATCH($C114, Scores!$H$1:$N$1, 0)), Scores!$E$2:$E$302, $A114, Scores!$F$2:$F$302, D$1)</f>
        <v>0</v>
      </c>
      <c r="E114" s="1">
        <f>SUMIFS(INDEX(Scores!$H$2:$N$302, 0, MATCH($C114, Scores!$H$1:$N$1, 0)), Scores!$E$2:$E$302, $A114, Scores!$F$2:$F$302, E$1)</f>
        <v>2</v>
      </c>
      <c r="F114" s="1">
        <f>SUMIFS(INDEX(Scores!$H$2:$N$302, 0, MATCH($C114, Scores!$H$1:$N$1, 0)), Scores!$E$2:$E$302, $A114, Scores!$F$2:$F$302, F$1)</f>
        <v>2</v>
      </c>
      <c r="G114" s="1">
        <f>SUMIFS(INDEX(Scores!$H$2:$N$302, 0, MATCH($C114, Scores!$H$1:$N$1, 0)), Scores!$E$2:$E$302, $A114, Scores!$F$2:$F$302,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INDEX(Scores!$G$2:$G$302, MATCH(Clutch!$A115, Scores!$E$2:$E$302, 0))</f>
        <v>CJK</v>
      </c>
      <c r="C115" s="1" t="s">
        <v>5</v>
      </c>
      <c r="D115" s="1">
        <f>SUMIFS(INDEX(Scores!$H$2:$N$302, 0, MATCH($C115, Scores!$H$1:$N$1, 0)), Scores!$E$2:$E$302, $A115, Scores!$F$2:$F$302, D$1)</f>
        <v>1</v>
      </c>
      <c r="E115" s="1">
        <f>SUMIFS(INDEX(Scores!$H$2:$N$302, 0, MATCH($C115, Scores!$H$1:$N$1, 0)), Scores!$E$2:$E$302, $A115, Scores!$F$2:$F$302, E$1)</f>
        <v>0</v>
      </c>
      <c r="F115" s="1">
        <f>SUMIFS(INDEX(Scores!$H$2:$N$302, 0, MATCH($C115, Scores!$H$1:$N$1, 0)), Scores!$E$2:$E$302, $A115, Scores!$F$2:$F$302, F$1)</f>
        <v>2</v>
      </c>
      <c r="G115" s="1">
        <f>SUMIFS(INDEX(Scores!$H$2:$N$302, 0, MATCH($C115, Scores!$H$1:$N$1, 0)), Scores!$E$2:$E$302, $A115, Scores!$F$2:$F$302,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INDEX(Scores!$G$2:$G$302, MATCH(Clutch!$A116, Scores!$E$2:$E$302, 0))</f>
        <v>CJ</v>
      </c>
      <c r="C116" s="1" t="s">
        <v>4</v>
      </c>
      <c r="D116" s="1">
        <f>SUMIFS(INDEX(Scores!$H$2:$N$302, 0, MATCH($C116, Scores!$H$1:$N$1, 0)), Scores!$E$2:$E$302, $A116, Scores!$F$2:$F$302, D$1)</f>
        <v>4</v>
      </c>
      <c r="E116" s="1">
        <f>SUMIFS(INDEX(Scores!$H$2:$N$302, 0, MATCH($C116, Scores!$H$1:$N$1, 0)), Scores!$E$2:$E$302, $A116, Scores!$F$2:$F$302, E$1)</f>
        <v>3</v>
      </c>
      <c r="F116" s="1">
        <f>SUMIFS(INDEX(Scores!$H$2:$N$302, 0, MATCH($C116, Scores!$H$1:$N$1, 0)), Scores!$E$2:$E$302, $A116, Scores!$F$2:$F$302, F$1)</f>
        <v>5</v>
      </c>
      <c r="G116" s="1">
        <f>SUMIFS(INDEX(Scores!$H$2:$N$302, 0, MATCH($C116, Scores!$H$1:$N$1, 0)), Scores!$E$2:$E$302, $A116, Scores!$F$2:$F$302,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INDEX(Scores!$G$2:$G$302, MATCH(Clutch!$A117, Scores!$E$2:$E$302, 0))</f>
        <v>CJ</v>
      </c>
      <c r="C117" s="1" t="s">
        <v>5</v>
      </c>
      <c r="D117" s="1">
        <f>SUMIFS(INDEX(Scores!$H$2:$N$302, 0, MATCH($C117, Scores!$H$1:$N$1, 0)), Scores!$E$2:$E$302, $A117, Scores!$F$2:$F$302, D$1)</f>
        <v>1</v>
      </c>
      <c r="E117" s="1">
        <f>SUMIFS(INDEX(Scores!$H$2:$N$302, 0, MATCH($C117, Scores!$H$1:$N$1, 0)), Scores!$E$2:$E$302, $A117, Scores!$F$2:$F$302, E$1)</f>
        <v>0</v>
      </c>
      <c r="F117" s="1">
        <f>SUMIFS(INDEX(Scores!$H$2:$N$302, 0, MATCH($C117, Scores!$H$1:$N$1, 0)), Scores!$E$2:$E$302, $A117, Scores!$F$2:$F$302, F$1)</f>
        <v>0</v>
      </c>
      <c r="G117" s="1">
        <f>SUMIFS(INDEX(Scores!$H$2:$N$302, 0, MATCH($C117, Scores!$H$1:$N$1, 0)), Scores!$E$2:$E$302, $A117, Scores!$F$2:$F$302,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INDEX(Scores!$G$2:$G$302, MATCH(Clutch!$A118, Scores!$E$2:$E$302, 0))</f>
        <v>JC</v>
      </c>
      <c r="C118" s="1" t="s">
        <v>4</v>
      </c>
      <c r="D118" s="1">
        <f>SUMIFS(INDEX(Scores!$H$2:$N$302, 0, MATCH($C118, Scores!$H$1:$N$1, 0)), Scores!$E$2:$E$302, $A118, Scores!$F$2:$F$302, D$1)</f>
        <v>2</v>
      </c>
      <c r="E118" s="1">
        <f>SUMIFS(INDEX(Scores!$H$2:$N$302, 0, MATCH($C118, Scores!$H$1:$N$1, 0)), Scores!$E$2:$E$302, $A118, Scores!$F$2:$F$302, E$1)</f>
        <v>3</v>
      </c>
      <c r="F118" s="1">
        <f>SUMIFS(INDEX(Scores!$H$2:$N$302, 0, MATCH($C118, Scores!$H$1:$N$1, 0)), Scores!$E$2:$E$302, $A118, Scores!$F$2:$F$302, F$1)</f>
        <v>0</v>
      </c>
      <c r="G118" s="1">
        <f>SUMIFS(INDEX(Scores!$H$2:$N$302, 0, MATCH($C118, Scores!$H$1:$N$1, 0)), Scores!$E$2:$E$302, $A118, Scores!$F$2:$F$302,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INDEX(Scores!$G$2:$G$302, MATCH(Clutch!$A119, Scores!$E$2:$E$302, 0))</f>
        <v>JC</v>
      </c>
      <c r="C119" s="1" t="s">
        <v>5</v>
      </c>
      <c r="D119" s="1">
        <f>SUMIFS(INDEX(Scores!$H$2:$N$302, 0, MATCH($C119, Scores!$H$1:$N$1, 0)), Scores!$E$2:$E$302, $A119, Scores!$F$2:$F$302, D$1)</f>
        <v>4</v>
      </c>
      <c r="E119" s="1">
        <f>SUMIFS(INDEX(Scores!$H$2:$N$302, 0, MATCH($C119, Scores!$H$1:$N$1, 0)), Scores!$E$2:$E$302, $A119, Scores!$F$2:$F$302, E$1)</f>
        <v>5</v>
      </c>
      <c r="F119" s="1">
        <f>SUMIFS(INDEX(Scores!$H$2:$N$302, 0, MATCH($C119, Scores!$H$1:$N$1, 0)), Scores!$E$2:$E$302, $A119, Scores!$F$2:$F$302, F$1)</f>
        <v>3</v>
      </c>
      <c r="G119" s="1">
        <f>SUMIFS(INDEX(Scores!$H$2:$N$302, 0, MATCH($C119, Scores!$H$1:$N$1, 0)), Scores!$E$2:$E$302, $A119, Scores!$F$2:$F$302,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INDEX(Scores!$G$2:$G$302, MATCH(Clutch!$A120, Scores!$E$2:$E$302, 0))</f>
        <v>CJ</v>
      </c>
      <c r="C120" s="1" t="s">
        <v>4</v>
      </c>
      <c r="D120" s="1">
        <f>SUMIFS(INDEX(Scores!$H$2:$N$302, 0, MATCH($C120, Scores!$H$1:$N$1, 0)), Scores!$E$2:$E$302, $A120, Scores!$F$2:$F$302, D$1)</f>
        <v>5</v>
      </c>
      <c r="E120" s="1">
        <f>SUMIFS(INDEX(Scores!$H$2:$N$302, 0, MATCH($C120, Scores!$H$1:$N$1, 0)), Scores!$E$2:$E$302, $A120, Scores!$F$2:$F$302, E$1)</f>
        <v>7</v>
      </c>
      <c r="F120" s="1">
        <f>SUMIFS(INDEX(Scores!$H$2:$N$302, 0, MATCH($C120, Scores!$H$1:$N$1, 0)), Scores!$E$2:$E$302, $A120, Scores!$F$2:$F$302, F$1)</f>
        <v>1</v>
      </c>
      <c r="G120" s="1">
        <f>SUMIFS(INDEX(Scores!$H$2:$N$302, 0, MATCH($C120, Scores!$H$1:$N$1, 0)), Scores!$E$2:$E$302, $A120, Scores!$F$2:$F$302,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INDEX(Scores!$G$2:$G$302, MATCH(Clutch!$A121, Scores!$E$2:$E$302, 0))</f>
        <v>CJ</v>
      </c>
      <c r="C121" s="1" t="s">
        <v>5</v>
      </c>
      <c r="D121" s="1">
        <f>SUMIFS(INDEX(Scores!$H$2:$N$302, 0, MATCH($C121, Scores!$H$1:$N$1, 0)), Scores!$E$2:$E$302, $A121, Scores!$F$2:$F$302, D$1)</f>
        <v>1</v>
      </c>
      <c r="E121" s="1">
        <f>SUMIFS(INDEX(Scores!$H$2:$N$302, 0, MATCH($C121, Scores!$H$1:$N$1, 0)), Scores!$E$2:$E$302, $A121, Scores!$F$2:$F$302, E$1)</f>
        <v>1</v>
      </c>
      <c r="F121" s="1">
        <f>SUMIFS(INDEX(Scores!$H$2:$N$302, 0, MATCH($C121, Scores!$H$1:$N$1, 0)), Scores!$E$2:$E$302, $A121, Scores!$F$2:$F$302, F$1)</f>
        <v>0</v>
      </c>
      <c r="G121" s="1">
        <f>SUMIFS(INDEX(Scores!$H$2:$N$302, 0, MATCH($C121, Scores!$H$1:$N$1, 0)), Scores!$E$2:$E$302, $A121, Scores!$F$2:$F$302,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INDEX(Scores!$G$2:$G$302, MATCH(Clutch!$A122, Scores!$E$2:$E$302, 0))</f>
        <v>JCD</v>
      </c>
      <c r="C122" s="1" t="s">
        <v>4</v>
      </c>
      <c r="D122" s="1">
        <f>SUMIFS(INDEX(Scores!$H$2:$N$302, 0, MATCH($C122, Scores!$H$1:$N$1, 0)), Scores!$E$2:$E$302, $A122, Scores!$F$2:$F$302, D$1)</f>
        <v>0</v>
      </c>
      <c r="E122" s="1">
        <f>SUMIFS(INDEX(Scores!$H$2:$N$302, 0, MATCH($C122, Scores!$H$1:$N$1, 0)), Scores!$E$2:$E$302, $A122, Scores!$F$2:$F$302, E$1)</f>
        <v>6</v>
      </c>
      <c r="F122" s="1">
        <f>SUMIFS(INDEX(Scores!$H$2:$N$302, 0, MATCH($C122, Scores!$H$1:$N$1, 0)), Scores!$E$2:$E$302, $A122, Scores!$F$2:$F$302, F$1)</f>
        <v>2</v>
      </c>
      <c r="G122" s="1">
        <f>SUMIFS(INDEX(Scores!$H$2:$N$302, 0, MATCH($C122, Scores!$H$1:$N$1, 0)), Scores!$E$2:$E$302, $A122, Scores!$F$2:$F$302,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INDEX(Scores!$G$2:$G$302, MATCH(Clutch!$A123, Scores!$E$2:$E$302, 0))</f>
        <v>JCD</v>
      </c>
      <c r="C123" s="1" t="s">
        <v>5</v>
      </c>
      <c r="D123" s="1">
        <f>SUMIFS(INDEX(Scores!$H$2:$N$302, 0, MATCH($C123, Scores!$H$1:$N$1, 0)), Scores!$E$2:$E$302, $A123, Scores!$F$2:$F$302, D$1)</f>
        <v>1</v>
      </c>
      <c r="E123" s="1">
        <f>SUMIFS(INDEX(Scores!$H$2:$N$302, 0, MATCH($C123, Scores!$H$1:$N$1, 0)), Scores!$E$2:$E$302, $A123, Scores!$F$2:$F$302, E$1)</f>
        <v>0</v>
      </c>
      <c r="F123" s="1">
        <f>SUMIFS(INDEX(Scores!$H$2:$N$302, 0, MATCH($C123, Scores!$H$1:$N$1, 0)), Scores!$E$2:$E$302, $A123, Scores!$F$2:$F$302, F$1)</f>
        <v>1</v>
      </c>
      <c r="G123" s="1">
        <f>SUMIFS(INDEX(Scores!$H$2:$N$302, 0, MATCH($C123, Scores!$H$1:$N$1, 0)), Scores!$E$2:$E$302, $A123, Scores!$F$2:$F$302,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INDEX(Scores!$G$2:$G$302, MATCH(Clutch!$A124, Scores!$E$2:$E$302, 0))</f>
        <v>CJ</v>
      </c>
      <c r="C124" s="1" t="s">
        <v>4</v>
      </c>
      <c r="D124" s="1">
        <f>SUMIFS(INDEX(Scores!$H$2:$N$302, 0, MATCH($C124, Scores!$H$1:$N$1, 0)), Scores!$E$2:$E$302, $A124, Scores!$F$2:$F$302, D$1)</f>
        <v>3</v>
      </c>
      <c r="E124" s="1">
        <f>SUMIFS(INDEX(Scores!$H$2:$N$302, 0, MATCH($C124, Scores!$H$1:$N$1, 0)), Scores!$E$2:$E$302, $A124, Scores!$F$2:$F$302, E$1)</f>
        <v>3</v>
      </c>
      <c r="F124" s="1">
        <f>SUMIFS(INDEX(Scores!$H$2:$N$302, 0, MATCH($C124, Scores!$H$1:$N$1, 0)), Scores!$E$2:$E$302, $A124, Scores!$F$2:$F$302, F$1)</f>
        <v>3</v>
      </c>
      <c r="G124" s="1">
        <f>SUMIFS(INDEX(Scores!$H$2:$N$302, 0, MATCH($C124, Scores!$H$1:$N$1, 0)), Scores!$E$2:$E$302, $A124, Scores!$F$2:$F$302,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INDEX(Scores!$G$2:$G$302, MATCH(Clutch!$A125, Scores!$E$2:$E$302, 0))</f>
        <v>CJ</v>
      </c>
      <c r="C125" s="1" t="s">
        <v>5</v>
      </c>
      <c r="D125" s="1">
        <f>SUMIFS(INDEX(Scores!$H$2:$N$302, 0, MATCH($C125, Scores!$H$1:$N$1, 0)), Scores!$E$2:$E$302, $A125, Scores!$F$2:$F$302, D$1)</f>
        <v>0</v>
      </c>
      <c r="E125" s="1">
        <f>SUMIFS(INDEX(Scores!$H$2:$N$302, 0, MATCH($C125, Scores!$H$1:$N$1, 0)), Scores!$E$2:$E$302, $A125, Scores!$F$2:$F$302, E$1)</f>
        <v>4</v>
      </c>
      <c r="F125" s="1">
        <f>SUMIFS(INDEX(Scores!$H$2:$N$302, 0, MATCH($C125, Scores!$H$1:$N$1, 0)), Scores!$E$2:$E$302, $A125, Scores!$F$2:$F$302, F$1)</f>
        <v>0</v>
      </c>
      <c r="G125" s="1">
        <f>SUMIFS(INDEX(Scores!$H$2:$N$302, 0, MATCH($C125, Scores!$H$1:$N$1, 0)), Scores!$E$2:$E$302, $A125, Scores!$F$2:$F$302,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INDEX(Scores!$G$2:$G$302, MATCH(Clutch!$A126, Scores!$E$2:$E$302, 0))</f>
        <v>DCJ</v>
      </c>
      <c r="C126" s="1" t="s">
        <v>4</v>
      </c>
      <c r="D126" s="1">
        <f>SUMIFS(INDEX(Scores!$H$2:$N$302, 0, MATCH($C126, Scores!$H$1:$N$1, 0)), Scores!$E$2:$E$302, $A126, Scores!$F$2:$F$302, D$1)</f>
        <v>2</v>
      </c>
      <c r="E126" s="1">
        <f>SUMIFS(INDEX(Scores!$H$2:$N$302, 0, MATCH($C126, Scores!$H$1:$N$1, 0)), Scores!$E$2:$E$302, $A126, Scores!$F$2:$F$302, E$1)</f>
        <v>3</v>
      </c>
      <c r="F126" s="1">
        <f>SUMIFS(INDEX(Scores!$H$2:$N$302, 0, MATCH($C126, Scores!$H$1:$N$1, 0)), Scores!$E$2:$E$302, $A126, Scores!$F$2:$F$302, F$1)</f>
        <v>2</v>
      </c>
      <c r="G126" s="1">
        <f>SUMIFS(INDEX(Scores!$H$2:$N$302, 0, MATCH($C126, Scores!$H$1:$N$1, 0)), Scores!$E$2:$E$302, $A126, Scores!$F$2:$F$302,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INDEX(Scores!$G$2:$G$302, MATCH(Clutch!$A127, Scores!$E$2:$E$302, 0))</f>
        <v>DCJ</v>
      </c>
      <c r="C127" s="1" t="s">
        <v>5</v>
      </c>
      <c r="D127" s="1">
        <f>SUMIFS(INDEX(Scores!$H$2:$N$302, 0, MATCH($C127, Scores!$H$1:$N$1, 0)), Scores!$E$2:$E$302, $A127, Scores!$F$2:$F$302, D$1)</f>
        <v>1</v>
      </c>
      <c r="E127" s="1">
        <f>SUMIFS(INDEX(Scores!$H$2:$N$302, 0, MATCH($C127, Scores!$H$1:$N$1, 0)), Scores!$E$2:$E$302, $A127, Scores!$F$2:$F$302, E$1)</f>
        <v>2</v>
      </c>
      <c r="F127" s="1">
        <f>SUMIFS(INDEX(Scores!$H$2:$N$302, 0, MATCH($C127, Scores!$H$1:$N$1, 0)), Scores!$E$2:$E$302, $A127, Scores!$F$2:$F$302, F$1)</f>
        <v>0</v>
      </c>
      <c r="G127" s="1">
        <f>SUMIFS(INDEX(Scores!$H$2:$N$302, 0, MATCH($C127, Scores!$H$1:$N$1, 0)), Scores!$E$2:$E$302, $A127, Scores!$F$2:$F$302,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INDEX(Scores!$G$2:$G$302, MATCH(Clutch!$A128, Scores!$E$2:$E$302, 0))</f>
        <v>JC</v>
      </c>
      <c r="C128" s="1" t="s">
        <v>4</v>
      </c>
      <c r="D128" s="1">
        <f>SUMIFS(INDEX(Scores!$H$2:$N$302, 0, MATCH($C128, Scores!$H$1:$N$1, 0)), Scores!$E$2:$E$302, $A128, Scores!$F$2:$F$302, D$1)</f>
        <v>5</v>
      </c>
      <c r="E128" s="1">
        <f>SUMIFS(INDEX(Scores!$H$2:$N$302, 0, MATCH($C128, Scores!$H$1:$N$1, 0)), Scores!$E$2:$E$302, $A128, Scores!$F$2:$F$302, E$1)</f>
        <v>0</v>
      </c>
      <c r="F128" s="1">
        <f>SUMIFS(INDEX(Scores!$H$2:$N$302, 0, MATCH($C128, Scores!$H$1:$N$1, 0)), Scores!$E$2:$E$302, $A128, Scores!$F$2:$F$302, F$1)</f>
        <v>1</v>
      </c>
      <c r="G128" s="1">
        <f>SUMIFS(INDEX(Scores!$H$2:$N$302, 0, MATCH($C128, Scores!$H$1:$N$1, 0)), Scores!$E$2:$E$302, $A128, Scores!$F$2:$F$302,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INDEX(Scores!$G$2:$G$302, MATCH(Clutch!$A129, Scores!$E$2:$E$302, 0))</f>
        <v>JC</v>
      </c>
      <c r="C129" s="1" t="s">
        <v>5</v>
      </c>
      <c r="D129" s="1">
        <f>SUMIFS(INDEX(Scores!$H$2:$N$302, 0, MATCH($C129, Scores!$H$1:$N$1, 0)), Scores!$E$2:$E$302, $A129, Scores!$F$2:$F$302, D$1)</f>
        <v>1</v>
      </c>
      <c r="E129" s="1">
        <f>SUMIFS(INDEX(Scores!$H$2:$N$302, 0, MATCH($C129, Scores!$H$1:$N$1, 0)), Scores!$E$2:$E$302, $A129, Scores!$F$2:$F$302, E$1)</f>
        <v>2</v>
      </c>
      <c r="F129" s="1">
        <f>SUMIFS(INDEX(Scores!$H$2:$N$302, 0, MATCH($C129, Scores!$H$1:$N$1, 0)), Scores!$E$2:$E$302, $A129, Scores!$F$2:$F$302, F$1)</f>
        <v>0</v>
      </c>
      <c r="G129" s="1">
        <f>SUMIFS(INDEX(Scores!$H$2:$N$302, 0, MATCH($C129, Scores!$H$1:$N$1, 0)), Scores!$E$2:$E$302, $A129, Scores!$F$2:$F$302,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INDEX(Scores!$G$2:$G$302, MATCH(Clutch!$A130, Scores!$E$2:$E$302, 0))</f>
        <v>CJ</v>
      </c>
      <c r="C130" s="1" t="s">
        <v>4</v>
      </c>
      <c r="D130" s="1">
        <f>SUMIFS(INDEX(Scores!$H$2:$N$302, 0, MATCH($C130, Scores!$H$1:$N$1, 0)), Scores!$E$2:$E$302, $A130, Scores!$F$2:$F$302, D$1)</f>
        <v>5</v>
      </c>
      <c r="E130" s="1">
        <f>SUMIFS(INDEX(Scores!$H$2:$N$302, 0, MATCH($C130, Scores!$H$1:$N$1, 0)), Scores!$E$2:$E$302, $A130, Scores!$F$2:$F$302, E$1)</f>
        <v>0</v>
      </c>
      <c r="F130" s="1">
        <f>SUMIFS(INDEX(Scores!$H$2:$N$302, 0, MATCH($C130, Scores!$H$1:$N$1, 0)), Scores!$E$2:$E$302, $A130, Scores!$F$2:$F$302, F$1)</f>
        <v>6</v>
      </c>
      <c r="G130" s="1">
        <f>SUMIFS(INDEX(Scores!$H$2:$N$302, 0, MATCH($C130, Scores!$H$1:$N$1, 0)), Scores!$E$2:$E$302, $A130, Scores!$F$2:$F$302,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INDEX(Scores!$G$2:$G$302, MATCH(Clutch!$A131, Scores!$E$2:$E$302, 0))</f>
        <v>CJ</v>
      </c>
      <c r="C131" s="1" t="s">
        <v>5</v>
      </c>
      <c r="D131" s="1">
        <f>SUMIFS(INDEX(Scores!$H$2:$N$302, 0, MATCH($C131, Scores!$H$1:$N$1, 0)), Scores!$E$2:$E$302, $A131, Scores!$F$2:$F$302, D$1)</f>
        <v>1</v>
      </c>
      <c r="E131" s="1">
        <f>SUMIFS(INDEX(Scores!$H$2:$N$302, 0, MATCH($C131, Scores!$H$1:$N$1, 0)), Scores!$E$2:$E$302, $A131, Scores!$F$2:$F$302, E$1)</f>
        <v>1</v>
      </c>
      <c r="F131" s="1">
        <f>SUMIFS(INDEX(Scores!$H$2:$N$302, 0, MATCH($C131, Scores!$H$1:$N$1, 0)), Scores!$E$2:$E$302, $A131, Scores!$F$2:$F$302, F$1)</f>
        <v>1</v>
      </c>
      <c r="G131" s="1">
        <f>SUMIFS(INDEX(Scores!$H$2:$N$302, 0, MATCH($C131, Scores!$H$1:$N$1, 0)), Scores!$E$2:$E$302, $A131, Scores!$F$2:$F$302,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INDEX(Scores!$G$2:$G$302, MATCH(Clutch!$A132, Scores!$E$2:$E$302, 0))</f>
        <v>JCQ</v>
      </c>
      <c r="C132" s="1" t="s">
        <v>4</v>
      </c>
      <c r="D132" s="1">
        <f>SUMIFS(INDEX(Scores!$H$2:$N$302, 0, MATCH($C132, Scores!$H$1:$N$1, 0)), Scores!$E$2:$E$302, $A132, Scores!$F$2:$F$302, D$1)</f>
        <v>3</v>
      </c>
      <c r="E132" s="1">
        <f>SUMIFS(INDEX(Scores!$H$2:$N$302, 0, MATCH($C132, Scores!$H$1:$N$1, 0)), Scores!$E$2:$E$302, $A132, Scores!$F$2:$F$302, E$1)</f>
        <v>3</v>
      </c>
      <c r="F132" s="1">
        <f>SUMIFS(INDEX(Scores!$H$2:$N$302, 0, MATCH($C132, Scores!$H$1:$N$1, 0)), Scores!$E$2:$E$302, $A132, Scores!$F$2:$F$302, F$1)</f>
        <v>4</v>
      </c>
      <c r="G132" s="1">
        <f>SUMIFS(INDEX(Scores!$H$2:$N$302, 0, MATCH($C132, Scores!$H$1:$N$1, 0)), Scores!$E$2:$E$302, $A132, Scores!$F$2:$F$302,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INDEX(Scores!$G$2:$G$302, MATCH(Clutch!$A133, Scores!$E$2:$E$302, 0))</f>
        <v>JCQ</v>
      </c>
      <c r="C133" s="1" t="s">
        <v>5</v>
      </c>
      <c r="D133" s="1">
        <f>SUMIFS(INDEX(Scores!$H$2:$N$302, 0, MATCH($C133, Scores!$H$1:$N$1, 0)), Scores!$E$2:$E$302, $A133, Scores!$F$2:$F$302, D$1)</f>
        <v>1</v>
      </c>
      <c r="E133" s="1">
        <f>SUMIFS(INDEX(Scores!$H$2:$N$302, 0, MATCH($C133, Scores!$H$1:$N$1, 0)), Scores!$E$2:$E$302, $A133, Scores!$F$2:$F$302, E$1)</f>
        <v>0</v>
      </c>
      <c r="F133" s="1">
        <f>SUMIFS(INDEX(Scores!$H$2:$N$302, 0, MATCH($C133, Scores!$H$1:$N$1, 0)), Scores!$E$2:$E$302, $A133, Scores!$F$2:$F$302, F$1)</f>
        <v>0</v>
      </c>
      <c r="G133" s="1">
        <f>SUMIFS(INDEX(Scores!$H$2:$N$302, 0, MATCH($C133, Scores!$H$1:$N$1, 0)), Scores!$E$2:$E$302, $A133, Scores!$F$2:$F$302,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1" si="268">A132+1</f>
        <v>69</v>
      </c>
      <c r="B134" s="1" t="str">
        <f>INDEX(Scores!$G$2:$G$302, MATCH(Clutch!$A134, Scores!$E$2:$E$302, 0))</f>
        <v>CJQ</v>
      </c>
      <c r="C134" s="1" t="s">
        <v>4</v>
      </c>
      <c r="D134" s="1">
        <f>SUMIFS(INDEX(Scores!$H$2:$N$302, 0, MATCH($C134, Scores!$H$1:$N$1, 0)), Scores!$E$2:$E$302, $A134, Scores!$F$2:$F$302, D$1)</f>
        <v>2</v>
      </c>
      <c r="E134" s="1">
        <f>SUMIFS(INDEX(Scores!$H$2:$N$302, 0, MATCH($C134, Scores!$H$1:$N$1, 0)), Scores!$E$2:$E$302, $A134, Scores!$F$2:$F$302, E$1)</f>
        <v>3</v>
      </c>
      <c r="F134" s="1">
        <f>SUMIFS(INDEX(Scores!$H$2:$N$302, 0, MATCH($C134, Scores!$H$1:$N$1, 0)), Scores!$E$2:$E$302, $A134, Scores!$F$2:$F$302, F$1)</f>
        <v>6</v>
      </c>
      <c r="G134" s="1">
        <f>SUMIFS(INDEX(Scores!$H$2:$N$302, 0, MATCH($C134, Scores!$H$1:$N$1, 0)), Scores!$E$2:$E$302, $A134, Scores!$F$2:$F$302,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INDEX(Scores!$G$2:$G$302, MATCH(Clutch!$A135, Scores!$E$2:$E$302, 0))</f>
        <v>CJQ</v>
      </c>
      <c r="C135" s="1" t="s">
        <v>5</v>
      </c>
      <c r="D135" s="1">
        <f>SUMIFS(INDEX(Scores!$H$2:$N$302, 0, MATCH($C135, Scores!$H$1:$N$1, 0)), Scores!$E$2:$E$302, $A135, Scores!$F$2:$F$302, D$1)</f>
        <v>0</v>
      </c>
      <c r="E135" s="1">
        <f>SUMIFS(INDEX(Scores!$H$2:$N$302, 0, MATCH($C135, Scores!$H$1:$N$1, 0)), Scores!$E$2:$E$302, $A135, Scores!$F$2:$F$302, E$1)</f>
        <v>2</v>
      </c>
      <c r="F135" s="1">
        <f>SUMIFS(INDEX(Scores!$H$2:$N$302, 0, MATCH($C135, Scores!$H$1:$N$1, 0)), Scores!$E$2:$E$302, $A135, Scores!$F$2:$F$302, F$1)</f>
        <v>3</v>
      </c>
      <c r="G135" s="1">
        <f>SUMIFS(INDEX(Scores!$H$2:$N$302, 0, MATCH($C135, Scores!$H$1:$N$1, 0)), Scores!$E$2:$E$302, $A135, Scores!$F$2:$F$302,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INDEX(Scores!$G$2:$G$302, MATCH(Clutch!$A136, Scores!$E$2:$E$302, 0))</f>
        <v>JC</v>
      </c>
      <c r="C136" s="1" t="s">
        <v>4</v>
      </c>
      <c r="D136" s="1">
        <f>SUMIFS(INDEX(Scores!$H$2:$N$302, 0, MATCH($C136, Scores!$H$1:$N$1, 0)), Scores!$E$2:$E$302, $A136, Scores!$F$2:$F$302, D$1)</f>
        <v>0</v>
      </c>
      <c r="E136" s="1">
        <f>SUMIFS(INDEX(Scores!$H$2:$N$302, 0, MATCH($C136, Scores!$H$1:$N$1, 0)), Scores!$E$2:$E$302, $A136, Scores!$F$2:$F$302, E$1)</f>
        <v>5</v>
      </c>
      <c r="F136" s="1">
        <f>SUMIFS(INDEX(Scores!$H$2:$N$302, 0, MATCH($C136, Scores!$H$1:$N$1, 0)), Scores!$E$2:$E$302, $A136, Scores!$F$2:$F$302, F$1)</f>
        <v>4</v>
      </c>
      <c r="G136" s="1">
        <f>SUMIFS(INDEX(Scores!$H$2:$N$302, 0, MATCH($C136, Scores!$H$1:$N$1, 0)), Scores!$E$2:$E$302, $A136, Scores!$F$2:$F$302,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INDEX(Scores!$G$2:$G$302, MATCH(Clutch!$A137, Scores!$E$2:$E$302, 0))</f>
        <v>JC</v>
      </c>
      <c r="C137" s="1" t="s">
        <v>5</v>
      </c>
      <c r="D137" s="1">
        <f>SUMIFS(INDEX(Scores!$H$2:$N$302, 0, MATCH($C137, Scores!$H$1:$N$1, 0)), Scores!$E$2:$E$302, $A137, Scores!$F$2:$F$302, D$1)</f>
        <v>4</v>
      </c>
      <c r="E137" s="1">
        <f>SUMIFS(INDEX(Scores!$H$2:$N$302, 0, MATCH($C137, Scores!$H$1:$N$1, 0)), Scores!$E$2:$E$302, $A137, Scores!$F$2:$F$302, E$1)</f>
        <v>2</v>
      </c>
      <c r="F137" s="1">
        <f>SUMIFS(INDEX(Scores!$H$2:$N$302, 0, MATCH($C137, Scores!$H$1:$N$1, 0)), Scores!$E$2:$E$302, $A137, Scores!$F$2:$F$302, F$1)</f>
        <v>1</v>
      </c>
      <c r="G137" s="1">
        <f>SUMIFS(INDEX(Scores!$H$2:$N$302, 0, MATCH($C137, Scores!$H$1:$N$1, 0)), Scores!$E$2:$E$302, $A137, Scores!$F$2:$F$302,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INDEX(Scores!$G$2:$G$302, MATCH(Clutch!$A138, Scores!$E$2:$E$302, 0))</f>
        <v>CJ</v>
      </c>
      <c r="C138" s="1" t="s">
        <v>4</v>
      </c>
      <c r="D138" s="1">
        <f>SUMIFS(INDEX(Scores!$H$2:$N$302, 0, MATCH($C138, Scores!$H$1:$N$1, 0)), Scores!$E$2:$E$302, $A138, Scores!$F$2:$F$302, D$1)</f>
        <v>8</v>
      </c>
      <c r="E138" s="1">
        <f>SUMIFS(INDEX(Scores!$H$2:$N$302, 0, MATCH($C138, Scores!$H$1:$N$1, 0)), Scores!$E$2:$E$302, $A138, Scores!$F$2:$F$302, E$1)</f>
        <v>2</v>
      </c>
      <c r="F138" s="1">
        <f>SUMIFS(INDEX(Scores!$H$2:$N$302, 0, MATCH($C138, Scores!$H$1:$N$1, 0)), Scores!$E$2:$E$302, $A138, Scores!$F$2:$F$302, F$1)</f>
        <v>3</v>
      </c>
      <c r="G138" s="1">
        <f>SUMIFS(INDEX(Scores!$H$2:$N$302, 0, MATCH($C138, Scores!$H$1:$N$1, 0)), Scores!$E$2:$E$302, $A138, Scores!$F$2:$F$302,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INDEX(Scores!$G$2:$G$302, MATCH(Clutch!$A139, Scores!$E$2:$E$302, 0))</f>
        <v>CJ</v>
      </c>
      <c r="C139" s="1" t="s">
        <v>5</v>
      </c>
      <c r="D139" s="1">
        <f>SUMIFS(INDEX(Scores!$H$2:$N$302, 0, MATCH($C139, Scores!$H$1:$N$1, 0)), Scores!$E$2:$E$302, $A139, Scores!$F$2:$F$302, D$1)</f>
        <v>3</v>
      </c>
      <c r="E139" s="1">
        <f>SUMIFS(INDEX(Scores!$H$2:$N$302, 0, MATCH($C139, Scores!$H$1:$N$1, 0)), Scores!$E$2:$E$302, $A139, Scores!$F$2:$F$302, E$1)</f>
        <v>2</v>
      </c>
      <c r="F139" s="1">
        <f>SUMIFS(INDEX(Scores!$H$2:$N$302, 0, MATCH($C139, Scores!$H$1:$N$1, 0)), Scores!$E$2:$E$302, $A139, Scores!$F$2:$F$302, F$1)</f>
        <v>3</v>
      </c>
      <c r="G139" s="1">
        <f>SUMIFS(INDEX(Scores!$H$2:$N$302, 0, MATCH($C139, Scores!$H$1:$N$1, 0)), Scores!$E$2:$E$302, $A139, Scores!$F$2:$F$302,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INDEX(Scores!$G$2:$G$302, MATCH(Clutch!$A140, Scores!$E$2:$E$302, 0))</f>
        <v>DCJ</v>
      </c>
      <c r="C140" s="1" t="s">
        <v>4</v>
      </c>
      <c r="D140" s="1">
        <f>SUMIFS(INDEX(Scores!$H$2:$N$302, 0, MATCH($C140, Scores!$H$1:$N$1, 0)), Scores!$E$2:$E$302, $A140, Scores!$F$2:$F$302, D$1)</f>
        <v>3</v>
      </c>
      <c r="E140" s="1">
        <f>SUMIFS(INDEX(Scores!$H$2:$N$302, 0, MATCH($C140, Scores!$H$1:$N$1, 0)), Scores!$E$2:$E$302, $A140, Scores!$F$2:$F$302, E$1)</f>
        <v>0</v>
      </c>
      <c r="F140" s="1">
        <f>SUMIFS(INDEX(Scores!$H$2:$N$302, 0, MATCH($C140, Scores!$H$1:$N$1, 0)), Scores!$E$2:$E$302, $A140, Scores!$F$2:$F$302, F$1)</f>
        <v>1</v>
      </c>
      <c r="G140" s="1">
        <f>SUMIFS(INDEX(Scores!$H$2:$N$302, 0, MATCH($C140, Scores!$H$1:$N$1, 0)), Scores!$E$2:$E$302, $A140, Scores!$F$2:$F$302,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INDEX(Scores!$G$2:$G$302, MATCH(Clutch!$A141, Scores!$E$2:$E$302, 0))</f>
        <v>DCJ</v>
      </c>
      <c r="C141" s="1" t="s">
        <v>5</v>
      </c>
      <c r="D141" s="1">
        <f>SUMIFS(INDEX(Scores!$H$2:$N$302, 0, MATCH($C141, Scores!$H$1:$N$1, 0)), Scores!$E$2:$E$302, $A141, Scores!$F$2:$F$302, D$1)</f>
        <v>0</v>
      </c>
      <c r="E141" s="1">
        <f>SUMIFS(INDEX(Scores!$H$2:$N$302, 0, MATCH($C141, Scores!$H$1:$N$1, 0)), Scores!$E$2:$E$302, $A141, Scores!$F$2:$F$302, E$1)</f>
        <v>1</v>
      </c>
      <c r="F141" s="1">
        <f>SUMIFS(INDEX(Scores!$H$2:$N$302, 0, MATCH($C141, Scores!$H$1:$N$1, 0)), Scores!$E$2:$E$302, $A141, Scores!$F$2:$F$302, F$1)</f>
        <v>0</v>
      </c>
      <c r="G141" s="1">
        <f>SUMIFS(INDEX(Scores!$H$2:$N$302, 0, MATCH($C141, Scores!$H$1:$N$1, 0)), Scores!$E$2:$E$302, $A141, Scores!$F$2:$F$302,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INDEX(Scores!$G$2:$G$302, MATCH(Clutch!$A142, Scores!$E$2:$E$302, 0))</f>
        <v>JC</v>
      </c>
      <c r="C142" s="1" t="s">
        <v>4</v>
      </c>
      <c r="D142" s="1">
        <f>SUMIFS(INDEX(Scores!$H$2:$N$302, 0, MATCH($C142, Scores!$H$1:$N$1, 0)), Scores!$E$2:$E$302, $A142, Scores!$F$2:$F$302, D$1)</f>
        <v>1</v>
      </c>
      <c r="E142" s="1">
        <f>SUMIFS(INDEX(Scores!$H$2:$N$302, 0, MATCH($C142, Scores!$H$1:$N$1, 0)), Scores!$E$2:$E$302, $A142, Scores!$F$2:$F$302, E$1)</f>
        <v>0</v>
      </c>
      <c r="F142" s="1">
        <f>SUMIFS(INDEX(Scores!$H$2:$N$302, 0, MATCH($C142, Scores!$H$1:$N$1, 0)), Scores!$E$2:$E$302, $A142, Scores!$F$2:$F$302, F$1)</f>
        <v>1</v>
      </c>
      <c r="G142" s="1">
        <f>SUMIFS(INDEX(Scores!$H$2:$N$302, 0, MATCH($C142, Scores!$H$1:$N$1, 0)), Scores!$E$2:$E$302, $A142, Scores!$F$2:$F$302,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INDEX(Scores!$G$2:$G$302, MATCH(Clutch!$A143, Scores!$E$2:$E$302, 0))</f>
        <v>JC</v>
      </c>
      <c r="C143" s="1" t="s">
        <v>5</v>
      </c>
      <c r="D143" s="1">
        <f>SUMIFS(INDEX(Scores!$H$2:$N$302, 0, MATCH($C143, Scores!$H$1:$N$1, 0)), Scores!$E$2:$E$302, $A143, Scores!$F$2:$F$302, D$1)</f>
        <v>6</v>
      </c>
      <c r="E143" s="1">
        <f>SUMIFS(INDEX(Scores!$H$2:$N$302, 0, MATCH($C143, Scores!$H$1:$N$1, 0)), Scores!$E$2:$E$302, $A143, Scores!$F$2:$F$302, E$1)</f>
        <v>4</v>
      </c>
      <c r="F143" s="1">
        <f>SUMIFS(INDEX(Scores!$H$2:$N$302, 0, MATCH($C143, Scores!$H$1:$N$1, 0)), Scores!$E$2:$E$302, $A143, Scores!$F$2:$F$302, F$1)</f>
        <v>0</v>
      </c>
      <c r="G143" s="1">
        <f>SUMIFS(INDEX(Scores!$H$2:$N$302, 0, MATCH($C143, Scores!$H$1:$N$1, 0)), Scores!$E$2:$E$302, $A143, Scores!$F$2:$F$302,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INDEX(Scores!$G$2:$G$302, MATCH(Clutch!$A144, Scores!$E$2:$E$302, 0))</f>
        <v>JCD</v>
      </c>
      <c r="C144" s="1" t="s">
        <v>4</v>
      </c>
      <c r="D144" s="1">
        <f>SUMIFS(INDEX(Scores!$H$2:$N$302, 0, MATCH($C144, Scores!$H$1:$N$1, 0)), Scores!$E$2:$E$302, $A144, Scores!$F$2:$F$302, D$1)</f>
        <v>4</v>
      </c>
      <c r="E144" s="1">
        <f>SUMIFS(INDEX(Scores!$H$2:$N$302, 0, MATCH($C144, Scores!$H$1:$N$1, 0)), Scores!$E$2:$E$302, $A144, Scores!$F$2:$F$302, E$1)</f>
        <v>1</v>
      </c>
      <c r="F144" s="1">
        <f>SUMIFS(INDEX(Scores!$H$2:$N$302, 0, MATCH($C144, Scores!$H$1:$N$1, 0)), Scores!$E$2:$E$302, $A144, Scores!$F$2:$F$302, F$1)</f>
        <v>2</v>
      </c>
      <c r="G144" s="1">
        <f>SUMIFS(INDEX(Scores!$H$2:$N$302, 0, MATCH($C144, Scores!$H$1:$N$1, 0)), Scores!$E$2:$E$302, $A144, Scores!$F$2:$F$302,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INDEX(Scores!$G$2:$G$302, MATCH(Clutch!$A145, Scores!$E$2:$E$302, 0))</f>
        <v>JCD</v>
      </c>
      <c r="C145" s="1" t="s">
        <v>5</v>
      </c>
      <c r="D145" s="1">
        <f>SUMIFS(INDEX(Scores!$H$2:$N$302, 0, MATCH($C145, Scores!$H$1:$N$1, 0)), Scores!$E$2:$E$302, $A145, Scores!$F$2:$F$302, D$1)</f>
        <v>0</v>
      </c>
      <c r="E145" s="1">
        <f>SUMIFS(INDEX(Scores!$H$2:$N$302, 0, MATCH($C145, Scores!$H$1:$N$1, 0)), Scores!$E$2:$E$302, $A145, Scores!$F$2:$F$302, E$1)</f>
        <v>1</v>
      </c>
      <c r="F145" s="1">
        <f>SUMIFS(INDEX(Scores!$H$2:$N$302, 0, MATCH($C145, Scores!$H$1:$N$1, 0)), Scores!$E$2:$E$302, $A145, Scores!$F$2:$F$302, F$1)</f>
        <v>0</v>
      </c>
      <c r="G145" s="1">
        <f>SUMIFS(INDEX(Scores!$H$2:$N$302, 0, MATCH($C145, Scores!$H$1:$N$1, 0)), Scores!$E$2:$E$302, $A145, Scores!$F$2:$F$302,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INDEX(Scores!$G$2:$G$302, MATCH(Clutch!$A146, Scores!$E$2:$E$302, 0))</f>
        <v>CJ</v>
      </c>
      <c r="C146" s="1" t="s">
        <v>4</v>
      </c>
      <c r="D146" s="1">
        <f>SUMIFS(INDEX(Scores!$H$2:$N$302, 0, MATCH($C146, Scores!$H$1:$N$1, 0)), Scores!$E$2:$E$302, $A146, Scores!$F$2:$F$302, D$1)</f>
        <v>5</v>
      </c>
      <c r="E146" s="1">
        <f>SUMIFS(INDEX(Scores!$H$2:$N$302, 0, MATCH($C146, Scores!$H$1:$N$1, 0)), Scores!$E$2:$E$302, $A146, Scores!$F$2:$F$302, E$1)</f>
        <v>2</v>
      </c>
      <c r="F146" s="1">
        <f>SUMIFS(INDEX(Scores!$H$2:$N$302, 0, MATCH($C146, Scores!$H$1:$N$1, 0)), Scores!$E$2:$E$302, $A146, Scores!$F$2:$F$302, F$1)</f>
        <v>0</v>
      </c>
      <c r="G146" s="1">
        <f>SUMIFS(INDEX(Scores!$H$2:$N$302, 0, MATCH($C146, Scores!$H$1:$N$1, 0)), Scores!$E$2:$E$302, $A146, Scores!$F$2:$F$302,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INDEX(Scores!$G$2:$G$302, MATCH(Clutch!$A147, Scores!$E$2:$E$302, 0))</f>
        <v>CJ</v>
      </c>
      <c r="C147" s="1" t="s">
        <v>5</v>
      </c>
      <c r="D147" s="1">
        <f>SUMIFS(INDEX(Scores!$H$2:$N$302, 0, MATCH($C147, Scores!$H$1:$N$1, 0)), Scores!$E$2:$E$302, $A147, Scores!$F$2:$F$302, D$1)</f>
        <v>4</v>
      </c>
      <c r="E147" s="1">
        <f>SUMIFS(INDEX(Scores!$H$2:$N$302, 0, MATCH($C147, Scores!$H$1:$N$1, 0)), Scores!$E$2:$E$302, $A147, Scores!$F$2:$F$302, E$1)</f>
        <v>3</v>
      </c>
      <c r="F147" s="1">
        <f>SUMIFS(INDEX(Scores!$H$2:$N$302, 0, MATCH($C147, Scores!$H$1:$N$1, 0)), Scores!$E$2:$E$302, $A147, Scores!$F$2:$F$302, F$1)</f>
        <v>0</v>
      </c>
      <c r="G147" s="1">
        <f>SUMIFS(INDEX(Scores!$H$2:$N$302, 0, MATCH($C147, Scores!$H$1:$N$1, 0)), Scores!$E$2:$E$302, $A147, Scores!$F$2:$F$302,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INDEX(Scores!$G$2:$G$302, MATCH(Clutch!$A148, Scores!$E$2:$E$302, 0))</f>
        <v>JC</v>
      </c>
      <c r="C148" s="1" t="s">
        <v>4</v>
      </c>
      <c r="D148" s="1">
        <f>SUMIFS(INDEX(Scores!$H$2:$N$302, 0, MATCH($C148, Scores!$H$1:$N$1, 0)), Scores!$E$2:$E$302, $A148, Scores!$F$2:$F$302, D$1)</f>
        <v>1</v>
      </c>
      <c r="E148" s="1">
        <f>SUMIFS(INDEX(Scores!$H$2:$N$302, 0, MATCH($C148, Scores!$H$1:$N$1, 0)), Scores!$E$2:$E$302, $A148, Scores!$F$2:$F$302, E$1)</f>
        <v>0</v>
      </c>
      <c r="F148" s="1">
        <f>SUMIFS(INDEX(Scores!$H$2:$N$302, 0, MATCH($C148, Scores!$H$1:$N$1, 0)), Scores!$E$2:$E$302, $A148, Scores!$F$2:$F$302, F$1)</f>
        <v>4</v>
      </c>
      <c r="G148" s="1">
        <f>SUMIFS(INDEX(Scores!$H$2:$N$302, 0, MATCH($C148, Scores!$H$1:$N$1, 0)), Scores!$E$2:$E$302, $A148, Scores!$F$2:$F$302,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INDEX(Scores!$G$2:$G$302, MATCH(Clutch!$A149, Scores!$E$2:$E$302, 0))</f>
        <v>JC</v>
      </c>
      <c r="C149" s="1" t="s">
        <v>5</v>
      </c>
      <c r="D149" s="1">
        <f>SUMIFS(INDEX(Scores!$H$2:$N$302, 0, MATCH($C149, Scores!$H$1:$N$1, 0)), Scores!$E$2:$E$302, $A149, Scores!$F$2:$F$302, D$1)</f>
        <v>0</v>
      </c>
      <c r="E149" s="1">
        <f>SUMIFS(INDEX(Scores!$H$2:$N$302, 0, MATCH($C149, Scores!$H$1:$N$1, 0)), Scores!$E$2:$E$302, $A149, Scores!$F$2:$F$302, E$1)</f>
        <v>0</v>
      </c>
      <c r="F149" s="1">
        <f>SUMIFS(INDEX(Scores!$H$2:$N$302, 0, MATCH($C149, Scores!$H$1:$N$1, 0)), Scores!$E$2:$E$302, $A149, Scores!$F$2:$F$302, F$1)</f>
        <v>0</v>
      </c>
      <c r="G149" s="1">
        <f>SUMIFS(INDEX(Scores!$H$2:$N$302, 0, MATCH($C149, Scores!$H$1:$N$1, 0)), Scores!$E$2:$E$302, $A149, Scores!$F$2:$F$302,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INDEX(Scores!$G$2:$G$302, MATCH(Clutch!$A150, Scores!$E$2:$E$302, 0))</f>
        <v>QCJ</v>
      </c>
      <c r="C150" s="1" t="s">
        <v>4</v>
      </c>
      <c r="D150" s="1">
        <f>SUMIFS(INDEX(Scores!$H$2:$N$302, 0, MATCH($C150, Scores!$H$1:$N$1, 0)), Scores!$E$2:$E$302, $A150, Scores!$F$2:$F$302, D$1)</f>
        <v>0</v>
      </c>
      <c r="E150" s="1">
        <f>SUMIFS(INDEX(Scores!$H$2:$N$302, 0, MATCH($C150, Scores!$H$1:$N$1, 0)), Scores!$E$2:$E$302, $A150, Scores!$F$2:$F$302, E$1)</f>
        <v>1</v>
      </c>
      <c r="F150" s="1">
        <f>SUMIFS(INDEX(Scores!$H$2:$N$302, 0, MATCH($C150, Scores!$H$1:$N$1, 0)), Scores!$E$2:$E$302, $A150, Scores!$F$2:$F$302, F$1)</f>
        <v>0</v>
      </c>
      <c r="G150" s="1">
        <f>SUMIFS(INDEX(Scores!$H$2:$N$302, 0, MATCH($C150, Scores!$H$1:$N$1, 0)), Scores!$E$2:$E$302, $A150, Scores!$F$2:$F$302,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INDEX(Scores!$G$2:$G$302, MATCH(Clutch!$A151, Scores!$E$2:$E$302, 0))</f>
        <v>QCJ</v>
      </c>
      <c r="C151" s="1" t="s">
        <v>5</v>
      </c>
      <c r="D151" s="1">
        <f>SUMIFS(INDEX(Scores!$H$2:$N$302, 0, MATCH($C151, Scores!$H$1:$N$1, 0)), Scores!$E$2:$E$302, $A151, Scores!$F$2:$F$302, D$1)</f>
        <v>0</v>
      </c>
      <c r="E151" s="1">
        <f>SUMIFS(INDEX(Scores!$H$2:$N$302, 0, MATCH($C151, Scores!$H$1:$N$1, 0)), Scores!$E$2:$E$302, $A151, Scores!$F$2:$F$302, E$1)</f>
        <v>5</v>
      </c>
      <c r="F151" s="1">
        <f>SUMIFS(INDEX(Scores!$H$2:$N$302, 0, MATCH($C151, Scores!$H$1:$N$1, 0)), Scores!$E$2:$E$302, $A151, Scores!$F$2:$F$302, F$1)</f>
        <v>0</v>
      </c>
      <c r="G151" s="1">
        <f>SUMIFS(INDEX(Scores!$H$2:$N$302, 0, MATCH($C151, Scores!$H$1:$N$1, 0)), Scores!$E$2:$E$302, $A151, Scores!$F$2:$F$302,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INDEX(Scores!$G$2:$G$302, MATCH(Clutch!$A152, Scores!$E$2:$E$302, 0))</f>
        <v>CJQD</v>
      </c>
      <c r="C152" s="1" t="s">
        <v>4</v>
      </c>
      <c r="D152" s="1">
        <f>SUMIFS(INDEX(Scores!$H$2:$N$302, 0, MATCH($C152, Scores!$H$1:$N$1, 0)), Scores!$E$2:$E$302, $A152, Scores!$F$2:$F$302, D$1)</f>
        <v>4</v>
      </c>
      <c r="E152" s="1">
        <f>SUMIFS(INDEX(Scores!$H$2:$N$302, 0, MATCH($C152, Scores!$H$1:$N$1, 0)), Scores!$E$2:$E$302, $A152, Scores!$F$2:$F$302, E$1)</f>
        <v>0</v>
      </c>
      <c r="F152" s="1">
        <f>SUMIFS(INDEX(Scores!$H$2:$N$302, 0, MATCH($C152, Scores!$H$1:$N$1, 0)), Scores!$E$2:$E$302, $A152, Scores!$F$2:$F$302, F$1)</f>
        <v>3</v>
      </c>
      <c r="G152" s="1">
        <f>SUMIFS(INDEX(Scores!$H$2:$N$302, 0, MATCH($C152, Scores!$H$1:$N$1, 0)), Scores!$E$2:$E$302, $A152, Scores!$F$2:$F$302,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INDEX(Scores!$G$2:$G$302, MATCH(Clutch!$A153, Scores!$E$2:$E$302, 0))</f>
        <v>CJQD</v>
      </c>
      <c r="C153" s="1" t="s">
        <v>5</v>
      </c>
      <c r="D153" s="1">
        <f>SUMIFS(INDEX(Scores!$H$2:$N$302, 0, MATCH($C153, Scores!$H$1:$N$1, 0)), Scores!$E$2:$E$302, $A153, Scores!$F$2:$F$302, D$1)</f>
        <v>0</v>
      </c>
      <c r="E153" s="1">
        <f>SUMIFS(INDEX(Scores!$H$2:$N$302, 0, MATCH($C153, Scores!$H$1:$N$1, 0)), Scores!$E$2:$E$302, $A153, Scores!$F$2:$F$302, E$1)</f>
        <v>1</v>
      </c>
      <c r="F153" s="1">
        <f>SUMIFS(INDEX(Scores!$H$2:$N$302, 0, MATCH($C153, Scores!$H$1:$N$1, 0)), Scores!$E$2:$E$302, $A153, Scores!$F$2:$F$302, F$1)</f>
        <v>0</v>
      </c>
      <c r="G153" s="1">
        <f>SUMIFS(INDEX(Scores!$H$2:$N$302, 0, MATCH($C153, Scores!$H$1:$N$1, 0)), Scores!$E$2:$E$302, $A153, Scores!$F$2:$F$302,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INDEX(Scores!$G$2:$G$302, MATCH(Clutch!$A154, Scores!$E$2:$E$302, 0))</f>
        <v>CJQ</v>
      </c>
      <c r="C154" s="1" t="s">
        <v>4</v>
      </c>
      <c r="D154" s="1">
        <f>SUMIFS(INDEX(Scores!$H$2:$N$302, 0, MATCH($C154, Scores!$H$1:$N$1, 0)), Scores!$E$2:$E$302, $A154, Scores!$F$2:$F$302, D$1)</f>
        <v>3</v>
      </c>
      <c r="E154" s="1">
        <f>SUMIFS(INDEX(Scores!$H$2:$N$302, 0, MATCH($C154, Scores!$H$1:$N$1, 0)), Scores!$E$2:$E$302, $A154, Scores!$F$2:$F$302, E$1)</f>
        <v>4</v>
      </c>
      <c r="F154" s="1">
        <f>SUMIFS(INDEX(Scores!$H$2:$N$302, 0, MATCH($C154, Scores!$H$1:$N$1, 0)), Scores!$E$2:$E$302, $A154, Scores!$F$2:$F$302, F$1)</f>
        <v>5</v>
      </c>
      <c r="G154" s="1">
        <f>SUMIFS(INDEX(Scores!$H$2:$N$302, 0, MATCH($C154, Scores!$H$1:$N$1, 0)), Scores!$E$2:$E$302, $A154, Scores!$F$2:$F$302,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INDEX(Scores!$G$2:$G$302, MATCH(Clutch!$A155, Scores!$E$2:$E$302, 0))</f>
        <v>CJQ</v>
      </c>
      <c r="C155" s="1" t="s">
        <v>5</v>
      </c>
      <c r="D155" s="1">
        <f>SUMIFS(INDEX(Scores!$H$2:$N$302, 0, MATCH($C155, Scores!$H$1:$N$1, 0)), Scores!$E$2:$E$302, $A155, Scores!$F$2:$F$302, D$1)</f>
        <v>2</v>
      </c>
      <c r="E155" s="1">
        <f>SUMIFS(INDEX(Scores!$H$2:$N$302, 0, MATCH($C155, Scores!$H$1:$N$1, 0)), Scores!$E$2:$E$302, $A155, Scores!$F$2:$F$302, E$1)</f>
        <v>1</v>
      </c>
      <c r="F155" s="1">
        <f>SUMIFS(INDEX(Scores!$H$2:$N$302, 0, MATCH($C155, Scores!$H$1:$N$1, 0)), Scores!$E$2:$E$302, $A155, Scores!$F$2:$F$302, F$1)</f>
        <v>0</v>
      </c>
      <c r="G155" s="1">
        <f>SUMIFS(INDEX(Scores!$H$2:$N$302, 0, MATCH($C155, Scores!$H$1:$N$1, 0)), Scores!$E$2:$E$302, $A155, Scores!$F$2:$F$302,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INDEX(Scores!$G$2:$G$302, MATCH(Clutch!$A156, Scores!$E$2:$E$302, 0))</f>
        <v>CJ</v>
      </c>
      <c r="C156" s="1" t="s">
        <v>4</v>
      </c>
      <c r="D156" s="1">
        <f>SUMIFS(INDEX(Scores!$H$2:$N$302, 0, MATCH($C156, Scores!$H$1:$N$1, 0)), Scores!$E$2:$E$302, $A156, Scores!$F$2:$F$302, D$1)</f>
        <v>3</v>
      </c>
      <c r="E156" s="1">
        <f>SUMIFS(INDEX(Scores!$H$2:$N$302, 0, MATCH($C156, Scores!$H$1:$N$1, 0)), Scores!$E$2:$E$302, $A156, Scores!$F$2:$F$302, E$1)</f>
        <v>1</v>
      </c>
      <c r="F156" s="1">
        <f>SUMIFS(INDEX(Scores!$H$2:$N$302, 0, MATCH($C156, Scores!$H$1:$N$1, 0)), Scores!$E$2:$E$302, $A156, Scores!$F$2:$F$302, F$1)</f>
        <v>2</v>
      </c>
      <c r="G156" s="1">
        <f>SUMIFS(INDEX(Scores!$H$2:$N$302, 0, MATCH($C156, Scores!$H$1:$N$1, 0)), Scores!$E$2:$E$302, $A156, Scores!$F$2:$F$302,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INDEX(Scores!$G$2:$G$302, MATCH(Clutch!$A157, Scores!$E$2:$E$302, 0))</f>
        <v>CJ</v>
      </c>
      <c r="C157" s="1" t="s">
        <v>5</v>
      </c>
      <c r="D157" s="1">
        <f>SUMIFS(INDEX(Scores!$H$2:$N$302, 0, MATCH($C157, Scores!$H$1:$N$1, 0)), Scores!$E$2:$E$302, $A157, Scores!$F$2:$F$302, D$1)</f>
        <v>0</v>
      </c>
      <c r="E157" s="1">
        <f>SUMIFS(INDEX(Scores!$H$2:$N$302, 0, MATCH($C157, Scores!$H$1:$N$1, 0)), Scores!$E$2:$E$302, $A157, Scores!$F$2:$F$302, E$1)</f>
        <v>0</v>
      </c>
      <c r="F157" s="1">
        <f>SUMIFS(INDEX(Scores!$H$2:$N$302, 0, MATCH($C157, Scores!$H$1:$N$1, 0)), Scores!$E$2:$E$302, $A157, Scores!$F$2:$F$302, F$1)</f>
        <v>0</v>
      </c>
      <c r="G157" s="1">
        <f>SUMIFS(INDEX(Scores!$H$2:$N$302, 0, MATCH($C157, Scores!$H$1:$N$1, 0)), Scores!$E$2:$E$302, $A157, Scores!$F$2:$F$302,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INDEX(Scores!$G$2:$G$302, MATCH(Clutch!$A158, Scores!$E$2:$E$302, 0))</f>
        <v>JDC</v>
      </c>
      <c r="C158" s="1" t="s">
        <v>4</v>
      </c>
      <c r="D158" s="1">
        <f>SUMIFS(INDEX(Scores!$H$2:$N$302, 0, MATCH($C158, Scores!$H$1:$N$1, 0)), Scores!$E$2:$E$302, $A158, Scores!$F$2:$F$302, D$1)</f>
        <v>3</v>
      </c>
      <c r="E158" s="1">
        <f>SUMIFS(INDEX(Scores!$H$2:$N$302, 0, MATCH($C158, Scores!$H$1:$N$1, 0)), Scores!$E$2:$E$302, $A158, Scores!$F$2:$F$302, E$1)</f>
        <v>6</v>
      </c>
      <c r="F158" s="1">
        <f>SUMIFS(INDEX(Scores!$H$2:$N$302, 0, MATCH($C158, Scores!$H$1:$N$1, 0)), Scores!$E$2:$E$302, $A158, Scores!$F$2:$F$302, F$1)</f>
        <v>3</v>
      </c>
      <c r="G158" s="1">
        <f>SUMIFS(INDEX(Scores!$H$2:$N$302, 0, MATCH($C158, Scores!$H$1:$N$1, 0)), Scores!$E$2:$E$302, $A158, Scores!$F$2:$F$302,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INDEX(Scores!$G$2:$G$302, MATCH(Clutch!$A159, Scores!$E$2:$E$302, 0))</f>
        <v>JDC</v>
      </c>
      <c r="C159" s="1" t="s">
        <v>5</v>
      </c>
      <c r="D159" s="1">
        <f>SUMIFS(INDEX(Scores!$H$2:$N$302, 0, MATCH($C159, Scores!$H$1:$N$1, 0)), Scores!$E$2:$E$302, $A159, Scores!$F$2:$F$302, D$1)</f>
        <v>0</v>
      </c>
      <c r="E159" s="1">
        <f>SUMIFS(INDEX(Scores!$H$2:$N$302, 0, MATCH($C159, Scores!$H$1:$N$1, 0)), Scores!$E$2:$E$302, $A159, Scores!$F$2:$F$302, E$1)</f>
        <v>2</v>
      </c>
      <c r="F159" s="1">
        <f>SUMIFS(INDEX(Scores!$H$2:$N$302, 0, MATCH($C159, Scores!$H$1:$N$1, 0)), Scores!$E$2:$E$302, $A159, Scores!$F$2:$F$302, F$1)</f>
        <v>3</v>
      </c>
      <c r="G159" s="1">
        <f>SUMIFS(INDEX(Scores!$H$2:$N$302, 0, MATCH($C159, Scores!$H$1:$N$1, 0)), Scores!$E$2:$E$302, $A159, Scores!$F$2:$F$302,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INDEX(Scores!$G$2:$G$302, MATCH(Clutch!$A160, Scores!$E$2:$E$302, 0))</f>
        <v>CJ</v>
      </c>
      <c r="C160" s="1" t="s">
        <v>4</v>
      </c>
      <c r="D160" s="1">
        <f>SUMIFS(INDEX(Scores!$H$2:$N$302, 0, MATCH($C160, Scores!$H$1:$N$1, 0)), Scores!$E$2:$E$302, $A160, Scores!$F$2:$F$302, D$1)</f>
        <v>6</v>
      </c>
      <c r="E160" s="1">
        <f>SUMIFS(INDEX(Scores!$H$2:$N$302, 0, MATCH($C160, Scores!$H$1:$N$1, 0)), Scores!$E$2:$E$302, $A160, Scores!$F$2:$F$302, E$1)</f>
        <v>3</v>
      </c>
      <c r="F160" s="1">
        <f>SUMIFS(INDEX(Scores!$H$2:$N$302, 0, MATCH($C160, Scores!$H$1:$N$1, 0)), Scores!$E$2:$E$302, $A160, Scores!$F$2:$F$302, F$1)</f>
        <v>3</v>
      </c>
      <c r="G160" s="1">
        <f>SUMIFS(INDEX(Scores!$H$2:$N$302, 0, MATCH($C160, Scores!$H$1:$N$1, 0)), Scores!$E$2:$E$302, $A160, Scores!$F$2:$F$302,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INDEX(Scores!$G$2:$G$302, MATCH(Clutch!$A161, Scores!$E$2:$E$302, 0))</f>
        <v>CJ</v>
      </c>
      <c r="C161" s="1" t="s">
        <v>5</v>
      </c>
      <c r="D161" s="1">
        <f>SUMIFS(INDEX(Scores!$H$2:$N$302, 0, MATCH($C161, Scores!$H$1:$N$1, 0)), Scores!$E$2:$E$302, $A161, Scores!$F$2:$F$302, D$1)</f>
        <v>4</v>
      </c>
      <c r="E161" s="1">
        <f>SUMIFS(INDEX(Scores!$H$2:$N$302, 0, MATCH($C161, Scores!$H$1:$N$1, 0)), Scores!$E$2:$E$302, $A161, Scores!$F$2:$F$302, E$1)</f>
        <v>0</v>
      </c>
      <c r="F161" s="1">
        <f>SUMIFS(INDEX(Scores!$H$2:$N$302, 0, MATCH($C161, Scores!$H$1:$N$1, 0)), Scores!$E$2:$E$302, $A161, Scores!$F$2:$F$302, F$1)</f>
        <v>1</v>
      </c>
      <c r="G161" s="1">
        <f>SUMIFS(INDEX(Scores!$H$2:$N$302, 0, MATCH($C161, Scores!$H$1:$N$1, 0)), Scores!$E$2:$E$302, $A161, Scores!$F$2:$F$302,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INDEX(Scores!$G$2:$G$302, MATCH(Clutch!$A162, Scores!$E$2:$E$302, 0))</f>
        <v>JC</v>
      </c>
      <c r="C162" s="1" t="s">
        <v>4</v>
      </c>
      <c r="D162" s="1">
        <f>SUMIFS(INDEX(Scores!$H$2:$N$302, 0, MATCH($C162, Scores!$H$1:$N$1, 0)), Scores!$E$2:$E$302, $A162, Scores!$F$2:$F$302, D$1)</f>
        <v>2</v>
      </c>
      <c r="E162" s="1">
        <f>SUMIFS(INDEX(Scores!$H$2:$N$302, 0, MATCH($C162, Scores!$H$1:$N$1, 0)), Scores!$E$2:$E$302, $A162, Scores!$F$2:$F$302, E$1)</f>
        <v>1</v>
      </c>
      <c r="F162" s="1">
        <f>SUMIFS(INDEX(Scores!$H$2:$N$302, 0, MATCH($C162, Scores!$H$1:$N$1, 0)), Scores!$E$2:$E$302, $A162, Scores!$F$2:$F$302, F$1)</f>
        <v>7</v>
      </c>
      <c r="G162" s="1">
        <f>SUMIFS(INDEX(Scores!$H$2:$N$302, 0, MATCH($C162, Scores!$H$1:$N$1, 0)), Scores!$E$2:$E$302, $A162, Scores!$F$2:$F$302,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INDEX(Scores!$G$2:$G$302, MATCH(Clutch!$A163, Scores!$E$2:$E$302, 0))</f>
        <v>JC</v>
      </c>
      <c r="C163" s="1" t="s">
        <v>5</v>
      </c>
      <c r="D163" s="1">
        <f>SUMIFS(INDEX(Scores!$H$2:$N$302, 0, MATCH($C163, Scores!$H$1:$N$1, 0)), Scores!$E$2:$E$302, $A163, Scores!$F$2:$F$302, D$1)</f>
        <v>3</v>
      </c>
      <c r="E163" s="1">
        <f>SUMIFS(INDEX(Scores!$H$2:$N$302, 0, MATCH($C163, Scores!$H$1:$N$1, 0)), Scores!$E$2:$E$302, $A163, Scores!$F$2:$F$302, E$1)</f>
        <v>0</v>
      </c>
      <c r="F163" s="1">
        <f>SUMIFS(INDEX(Scores!$H$2:$N$302, 0, MATCH($C163, Scores!$H$1:$N$1, 0)), Scores!$E$2:$E$302, $A163, Scores!$F$2:$F$302, F$1)</f>
        <v>2</v>
      </c>
      <c r="G163" s="1">
        <f>SUMIFS(INDEX(Scores!$H$2:$N$302, 0, MATCH($C163, Scores!$H$1:$N$1, 0)), Scores!$E$2:$E$302, $A163, Scores!$F$2:$F$302,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INDEX(Scores!$G$2:$G$302, MATCH(Clutch!$A164, Scores!$E$2:$E$302, 0))</f>
        <v>JC</v>
      </c>
      <c r="C164" s="1" t="s">
        <v>4</v>
      </c>
      <c r="D164" s="1">
        <f>SUMIFS(INDEX(Scores!$H$2:$N$302, 0, MATCH($C164, Scores!$H$1:$N$1, 0)), Scores!$E$2:$E$302, $A164, Scores!$F$2:$F$302, D$1)</f>
        <v>1</v>
      </c>
      <c r="E164" s="1">
        <f>SUMIFS(INDEX(Scores!$H$2:$N$302, 0, MATCH($C164, Scores!$H$1:$N$1, 0)), Scores!$E$2:$E$302, $A164, Scores!$F$2:$F$302, E$1)</f>
        <v>0</v>
      </c>
      <c r="F164" s="1">
        <f>SUMIFS(INDEX(Scores!$H$2:$N$302, 0, MATCH($C164, Scores!$H$1:$N$1, 0)), Scores!$E$2:$E$302, $A164, Scores!$F$2:$F$302, F$1)</f>
        <v>4</v>
      </c>
      <c r="G164" s="1">
        <f>SUMIFS(INDEX(Scores!$H$2:$N$302, 0, MATCH($C164, Scores!$H$1:$N$1, 0)), Scores!$E$2:$E$302, $A164, Scores!$F$2:$F$302,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INDEX(Scores!$G$2:$G$302, MATCH(Clutch!$A165, Scores!$E$2:$E$302, 0))</f>
        <v>JC</v>
      </c>
      <c r="C165" s="1" t="s">
        <v>5</v>
      </c>
      <c r="D165" s="1">
        <f>SUMIFS(INDEX(Scores!$H$2:$N$302, 0, MATCH($C165, Scores!$H$1:$N$1, 0)), Scores!$E$2:$E$302, $A165, Scores!$F$2:$F$302, D$1)</f>
        <v>0</v>
      </c>
      <c r="E165" s="1">
        <f>SUMIFS(INDEX(Scores!$H$2:$N$302, 0, MATCH($C165, Scores!$H$1:$N$1, 0)), Scores!$E$2:$E$302, $A165, Scores!$F$2:$F$302, E$1)</f>
        <v>2</v>
      </c>
      <c r="F165" s="1">
        <f>SUMIFS(INDEX(Scores!$H$2:$N$302, 0, MATCH($C165, Scores!$H$1:$N$1, 0)), Scores!$E$2:$E$302, $A165, Scores!$F$2:$F$302, F$1)</f>
        <v>3</v>
      </c>
      <c r="G165" s="1">
        <f>SUMIFS(INDEX(Scores!$H$2:$N$302, 0, MATCH($C165, Scores!$H$1:$N$1, 0)), Scores!$E$2:$E$302, $A165, Scores!$F$2:$F$302,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INDEX(Scores!$G$2:$G$302, MATCH(Clutch!$A166, Scores!$E$2:$E$302, 0))</f>
        <v>CJ</v>
      </c>
      <c r="C166" s="1" t="s">
        <v>4</v>
      </c>
      <c r="D166" s="1">
        <f>SUMIFS(INDEX(Scores!$H$2:$N$302, 0, MATCH($C166, Scores!$H$1:$N$1, 0)), Scores!$E$2:$E$302, $A166, Scores!$F$2:$F$302, D$1)</f>
        <v>3</v>
      </c>
      <c r="E166" s="1">
        <f>SUMIFS(INDEX(Scores!$H$2:$N$302, 0, MATCH($C166, Scores!$H$1:$N$1, 0)), Scores!$E$2:$E$302, $A166, Scores!$F$2:$F$302, E$1)</f>
        <v>3</v>
      </c>
      <c r="F166" s="1">
        <f>SUMIFS(INDEX(Scores!$H$2:$N$302, 0, MATCH($C166, Scores!$H$1:$N$1, 0)), Scores!$E$2:$E$302, $A166, Scores!$F$2:$F$302, F$1)</f>
        <v>2</v>
      </c>
      <c r="G166" s="1">
        <f>SUMIFS(INDEX(Scores!$H$2:$N$302, 0, MATCH($C166, Scores!$H$1:$N$1, 0)), Scores!$E$2:$E$302, $A166, Scores!$F$2:$F$302,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INDEX(Scores!$G$2:$G$302, MATCH(Clutch!$A167, Scores!$E$2:$E$302, 0))</f>
        <v>CJ</v>
      </c>
      <c r="C167" s="1" t="s">
        <v>5</v>
      </c>
      <c r="D167" s="1">
        <f>SUMIFS(INDEX(Scores!$H$2:$N$302, 0, MATCH($C167, Scores!$H$1:$N$1, 0)), Scores!$E$2:$E$302, $A167, Scores!$F$2:$F$302, D$1)</f>
        <v>0</v>
      </c>
      <c r="E167" s="1">
        <f>SUMIFS(INDEX(Scores!$H$2:$N$302, 0, MATCH($C167, Scores!$H$1:$N$1, 0)), Scores!$E$2:$E$302, $A167, Scores!$F$2:$F$302, E$1)</f>
        <v>0</v>
      </c>
      <c r="F167" s="1">
        <f>SUMIFS(INDEX(Scores!$H$2:$N$302, 0, MATCH($C167, Scores!$H$1:$N$1, 0)), Scores!$E$2:$E$302, $A167, Scores!$F$2:$F$302, F$1)</f>
        <v>4</v>
      </c>
      <c r="G167" s="1">
        <f>SUMIFS(INDEX(Scores!$H$2:$N$302, 0, MATCH($C167, Scores!$H$1:$N$1, 0)), Scores!$E$2:$E$302, $A167, Scores!$F$2:$F$302,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INDEX(Scores!$G$2:$G$302, MATCH(Clutch!$A168, Scores!$E$2:$E$302, 0))</f>
        <v>JC</v>
      </c>
      <c r="C168" s="1" t="s">
        <v>4</v>
      </c>
      <c r="D168" s="1">
        <f>SUMIFS(INDEX(Scores!$H$2:$N$302, 0, MATCH($C168, Scores!$H$1:$N$1, 0)), Scores!$E$2:$E$302, $A168, Scores!$F$2:$F$302, D$1)</f>
        <v>0</v>
      </c>
      <c r="E168" s="1">
        <f>SUMIFS(INDEX(Scores!$H$2:$N$302, 0, MATCH($C168, Scores!$H$1:$N$1, 0)), Scores!$E$2:$E$302, $A168, Scores!$F$2:$F$302, E$1)</f>
        <v>3</v>
      </c>
      <c r="F168" s="1">
        <f>SUMIFS(INDEX(Scores!$H$2:$N$302, 0, MATCH($C168, Scores!$H$1:$N$1, 0)), Scores!$E$2:$E$302, $A168, Scores!$F$2:$F$302, F$1)</f>
        <v>1</v>
      </c>
      <c r="G168" s="1">
        <f>SUMIFS(INDEX(Scores!$H$2:$N$302, 0, MATCH($C168, Scores!$H$1:$N$1, 0)), Scores!$E$2:$E$302, $A168, Scores!$F$2:$F$302,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INDEX(Scores!$G$2:$G$302, MATCH(Clutch!$A169, Scores!$E$2:$E$302, 0))</f>
        <v>JC</v>
      </c>
      <c r="C169" s="1" t="s">
        <v>5</v>
      </c>
      <c r="D169" s="1">
        <f>SUMIFS(INDEX(Scores!$H$2:$N$302, 0, MATCH($C169, Scores!$H$1:$N$1, 0)), Scores!$E$2:$E$302, $A169, Scores!$F$2:$F$302, D$1)</f>
        <v>0</v>
      </c>
      <c r="E169" s="1">
        <f>SUMIFS(INDEX(Scores!$H$2:$N$302, 0, MATCH($C169, Scores!$H$1:$N$1, 0)), Scores!$E$2:$E$302, $A169, Scores!$F$2:$F$302, E$1)</f>
        <v>0</v>
      </c>
      <c r="F169" s="1">
        <f>SUMIFS(INDEX(Scores!$H$2:$N$302, 0, MATCH($C169, Scores!$H$1:$N$1, 0)), Scores!$E$2:$E$302, $A169, Scores!$F$2:$F$302, F$1)</f>
        <v>3</v>
      </c>
      <c r="G169" s="1">
        <f>SUMIFS(INDEX(Scores!$H$2:$N$302, 0, MATCH($C169, Scores!$H$1:$N$1, 0)), Scores!$E$2:$E$302, $A169, Scores!$F$2:$F$302,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INDEX(Scores!$G$2:$G$302, MATCH(Clutch!$A170, Scores!$E$2:$E$302, 0))</f>
        <v>CJ</v>
      </c>
      <c r="C170" s="1" t="s">
        <v>4</v>
      </c>
      <c r="D170" s="1">
        <f>SUMIFS(INDEX(Scores!$H$2:$N$302, 0, MATCH($C170, Scores!$H$1:$N$1, 0)), Scores!$E$2:$E$302, $A170, Scores!$F$2:$F$302, D$1)</f>
        <v>1</v>
      </c>
      <c r="E170" s="1">
        <f>SUMIFS(INDEX(Scores!$H$2:$N$302, 0, MATCH($C170, Scores!$H$1:$N$1, 0)), Scores!$E$2:$E$302, $A170, Scores!$F$2:$F$302, E$1)</f>
        <v>4</v>
      </c>
      <c r="F170" s="1">
        <f>SUMIFS(INDEX(Scores!$H$2:$N$302, 0, MATCH($C170, Scores!$H$1:$N$1, 0)), Scores!$E$2:$E$302, $A170, Scores!$F$2:$F$302, F$1)</f>
        <v>4</v>
      </c>
      <c r="G170" s="1">
        <f>SUMIFS(INDEX(Scores!$H$2:$N$302, 0, MATCH($C170, Scores!$H$1:$N$1, 0)), Scores!$E$2:$E$302, $A170, Scores!$F$2:$F$302, G$1)</f>
        <v>0</v>
      </c>
      <c r="H170" s="1" t="str">
        <f t="shared" si="257"/>
        <v>Caleb</v>
      </c>
      <c r="I170" s="1">
        <f t="shared" ref="I170:I190" si="341">IF($H170=$C170, SUM($D170:$E170)-SUM($D171:$E171), SUM($D170:$E170) - SUM($D171:$F171))</f>
        <v>1</v>
      </c>
      <c r="J170" s="1">
        <f t="shared" ref="J170:J190" si="342">IF($H170=$C170, SUM($D170:$F170)-SUM($D171:$E171), SUM($D170:$F170)-SUM($D171:$F171))</f>
        <v>5</v>
      </c>
      <c r="K170" s="1" t="str">
        <f t="shared" si="262"/>
        <v/>
      </c>
      <c r="L170" s="1">
        <f t="shared" si="265"/>
        <v>1</v>
      </c>
    </row>
    <row r="171" spans="1:12">
      <c r="A171" s="1">
        <f t="shared" si="268"/>
        <v>88</v>
      </c>
      <c r="B171" s="1" t="str">
        <f>INDEX(Scores!$G$2:$G$302, MATCH(Clutch!$A171, Scores!$E$2:$E$302, 0))</f>
        <v>CJ</v>
      </c>
      <c r="C171" s="1" t="s">
        <v>5</v>
      </c>
      <c r="D171" s="1">
        <f>SUMIFS(INDEX(Scores!$H$2:$N$302, 0, MATCH($C171, Scores!$H$1:$N$1, 0)), Scores!$E$2:$E$302, $A171, Scores!$F$2:$F$302, D$1)</f>
        <v>1</v>
      </c>
      <c r="E171" s="1">
        <f>SUMIFS(INDEX(Scores!$H$2:$N$302, 0, MATCH($C171, Scores!$H$1:$N$1, 0)), Scores!$E$2:$E$302, $A171, Scores!$F$2:$F$302, E$1)</f>
        <v>3</v>
      </c>
      <c r="F171" s="1">
        <f>SUMIFS(INDEX(Scores!$H$2:$N$302, 0, MATCH($C171, Scores!$H$1:$N$1, 0)), Scores!$E$2:$E$302, $A171, Scores!$F$2:$F$302, F$1)</f>
        <v>4</v>
      </c>
      <c r="G171" s="1">
        <f>SUMIFS(INDEX(Scores!$H$2:$N$302, 0, MATCH($C171, Scores!$H$1:$N$1, 0)), Scores!$E$2:$E$302, $A171, Scores!$F$2:$F$302, G$1)</f>
        <v>0</v>
      </c>
      <c r="H171" s="1" t="str">
        <f t="shared" si="257"/>
        <v>Caleb</v>
      </c>
      <c r="I171" s="1">
        <f t="shared" ref="I171:I191" si="343">IF($H171=$C171, SUM($D171:$E171)-SUM($D170:$E170), SUM($D171:$E171) - SUM($D170:$F170))</f>
        <v>-5</v>
      </c>
      <c r="J171" s="1">
        <f t="shared" ref="J171:J191" si="344">IF($H171=$C171, SUM($D171:$F171)-SUM($D170:$E170), SUM($D171:$F171)-SUM($D170:$F170))</f>
        <v>-1</v>
      </c>
      <c r="K171" s="1">
        <f t="shared" si="262"/>
        <v>0</v>
      </c>
      <c r="L171" s="1" t="str">
        <f t="shared" si="265"/>
        <v>&lt;-3</v>
      </c>
    </row>
    <row r="172" spans="1:12">
      <c r="A172" s="1">
        <f t="shared" si="268"/>
        <v>89</v>
      </c>
      <c r="B172" s="1" t="str">
        <f>INDEX(Scores!$G$2:$G$302, MATCH(Clutch!$A172, Scores!$E$2:$E$302, 0))</f>
        <v>JVC</v>
      </c>
      <c r="C172" s="1" t="s">
        <v>4</v>
      </c>
      <c r="D172" s="1">
        <f>SUMIFS(INDEX(Scores!$H$2:$N$302, 0, MATCH($C172, Scores!$H$1:$N$1, 0)), Scores!$E$2:$E$302, $A172, Scores!$F$2:$F$302, D$1)</f>
        <v>1</v>
      </c>
      <c r="E172" s="1">
        <f>SUMIFS(INDEX(Scores!$H$2:$N$302, 0, MATCH($C172, Scores!$H$1:$N$1, 0)), Scores!$E$2:$E$302, $A172, Scores!$F$2:$F$302, E$1)</f>
        <v>0</v>
      </c>
      <c r="F172" s="1">
        <f>SUMIFS(INDEX(Scores!$H$2:$N$302, 0, MATCH($C172, Scores!$H$1:$N$1, 0)), Scores!$E$2:$E$302, $A172, Scores!$F$2:$F$302, F$1)</f>
        <v>1</v>
      </c>
      <c r="G172" s="1">
        <f>SUMIFS(INDEX(Scores!$H$2:$N$302, 0, MATCH($C172, Scores!$H$1:$N$1, 0)), Scores!$E$2:$E$302, $A172, Scores!$F$2:$F$302,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INDEX(Scores!$G$2:$G$302, MATCH(Clutch!$A173, Scores!$E$2:$E$302, 0))</f>
        <v>JVC</v>
      </c>
      <c r="C173" s="1" t="s">
        <v>5</v>
      </c>
      <c r="D173" s="1">
        <f>SUMIFS(INDEX(Scores!$H$2:$N$302, 0, MATCH($C173, Scores!$H$1:$N$1, 0)), Scores!$E$2:$E$302, $A173, Scores!$F$2:$F$302, D$1)</f>
        <v>2</v>
      </c>
      <c r="E173" s="1">
        <f>SUMIFS(INDEX(Scores!$H$2:$N$302, 0, MATCH($C173, Scores!$H$1:$N$1, 0)), Scores!$E$2:$E$302, $A173, Scores!$F$2:$F$302, E$1)</f>
        <v>1</v>
      </c>
      <c r="F173" s="1">
        <f>SUMIFS(INDEX(Scores!$H$2:$N$302, 0, MATCH($C173, Scores!$H$1:$N$1, 0)), Scores!$E$2:$E$302, $A173, Scores!$F$2:$F$302, F$1)</f>
        <v>1</v>
      </c>
      <c r="G173" s="1">
        <f>SUMIFS(INDEX(Scores!$H$2:$N$302, 0, MATCH($C173, Scores!$H$1:$N$1, 0)), Scores!$E$2:$E$302, $A173, Scores!$F$2:$F$302, G$1)</f>
        <v>0</v>
      </c>
      <c r="H173" s="1" t="str">
        <f t="shared" si="345"/>
        <v>Joshua</v>
      </c>
      <c r="I173" s="1">
        <f t="shared" si="343"/>
        <v>2</v>
      </c>
      <c r="J173" s="1">
        <f t="shared" si="344"/>
        <v>3</v>
      </c>
      <c r="K173" s="1" t="str">
        <f t="shared" si="346"/>
        <v/>
      </c>
      <c r="L173" s="1">
        <f t="shared" si="347"/>
        <v>2</v>
      </c>
    </row>
    <row r="174" spans="1:12">
      <c r="A174" s="1">
        <f t="shared" si="268"/>
        <v>90</v>
      </c>
      <c r="B174" s="1" t="str">
        <f>INDEX(Scores!$G$2:$G$302, MATCH(Clutch!$A174, Scores!$E$2:$E$302, 0))</f>
        <v>JC</v>
      </c>
      <c r="C174" s="1" t="s">
        <v>4</v>
      </c>
      <c r="D174" s="1">
        <f>SUMIFS(INDEX(Scores!$H$2:$N$302, 0, MATCH($C174, Scores!$H$1:$N$1, 0)), Scores!$E$2:$E$302, $A174, Scores!$F$2:$F$302, D$1)</f>
        <v>1</v>
      </c>
      <c r="E174" s="1">
        <f>SUMIFS(INDEX(Scores!$H$2:$N$302, 0, MATCH($C174, Scores!$H$1:$N$1, 0)), Scores!$E$2:$E$302, $A174, Scores!$F$2:$F$302, E$1)</f>
        <v>0</v>
      </c>
      <c r="F174" s="1">
        <f>SUMIFS(INDEX(Scores!$H$2:$N$302, 0, MATCH($C174, Scores!$H$1:$N$1, 0)), Scores!$E$2:$E$302, $A174, Scores!$F$2:$F$302, F$1)</f>
        <v>1</v>
      </c>
      <c r="G174" s="1">
        <f>SUMIFS(INDEX(Scores!$H$2:$N$302, 0, MATCH($C174, Scores!$H$1:$N$1, 0)), Scores!$E$2:$E$302, $A174, Scores!$F$2:$F$302,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INDEX(Scores!$G$2:$G$302, MATCH(Clutch!$A175, Scores!$E$2:$E$302, 0))</f>
        <v>JC</v>
      </c>
      <c r="C175" s="1" t="s">
        <v>5</v>
      </c>
      <c r="D175" s="1">
        <f>SUMIFS(INDEX(Scores!$H$2:$N$302, 0, MATCH($C175, Scores!$H$1:$N$1, 0)), Scores!$E$2:$E$302, $A175, Scores!$F$2:$F$302, D$1)</f>
        <v>0</v>
      </c>
      <c r="E175" s="1">
        <f>SUMIFS(INDEX(Scores!$H$2:$N$302, 0, MATCH($C175, Scores!$H$1:$N$1, 0)), Scores!$E$2:$E$302, $A175, Scores!$F$2:$F$302, E$1)</f>
        <v>0</v>
      </c>
      <c r="F175" s="1">
        <f>SUMIFS(INDEX(Scores!$H$2:$N$302, 0, MATCH($C175, Scores!$H$1:$N$1, 0)), Scores!$E$2:$E$302, $A175, Scores!$F$2:$F$302, F$1)</f>
        <v>1</v>
      </c>
      <c r="G175" s="1">
        <f>SUMIFS(INDEX(Scores!$H$2:$N$302, 0, MATCH($C175, Scores!$H$1:$N$1, 0)), Scores!$E$2:$E$302, $A175, Scores!$F$2:$F$302, G$1)</f>
        <v>0</v>
      </c>
      <c r="H175" s="1" t="str">
        <f t="shared" si="348"/>
        <v>Joshua</v>
      </c>
      <c r="I175" s="1">
        <f t="shared" si="343"/>
        <v>-1</v>
      </c>
      <c r="J175" s="1">
        <f t="shared" si="344"/>
        <v>0</v>
      </c>
      <c r="K175" s="1">
        <f t="shared" si="349"/>
        <v>1</v>
      </c>
      <c r="L175" s="1">
        <f t="shared" si="350"/>
        <v>-1</v>
      </c>
    </row>
    <row r="176" spans="1:12">
      <c r="A176" s="1">
        <f t="shared" si="268"/>
        <v>91</v>
      </c>
      <c r="B176" s="1" t="str">
        <f>INDEX(Scores!$G$2:$G$302, MATCH(Clutch!$A176, Scores!$E$2:$E$302, 0))</f>
        <v>JC</v>
      </c>
      <c r="C176" s="1" t="s">
        <v>4</v>
      </c>
      <c r="D176" s="1">
        <f>SUMIFS(INDEX(Scores!$H$2:$N$302, 0, MATCH($C176, Scores!$H$1:$N$1, 0)), Scores!$E$2:$E$302, $A176, Scores!$F$2:$F$302, D$1)</f>
        <v>3</v>
      </c>
      <c r="E176" s="1">
        <f>SUMIFS(INDEX(Scores!$H$2:$N$302, 0, MATCH($C176, Scores!$H$1:$N$1, 0)), Scores!$E$2:$E$302, $A176, Scores!$F$2:$F$302, E$1)</f>
        <v>2</v>
      </c>
      <c r="F176" s="1">
        <f>SUMIFS(INDEX(Scores!$H$2:$N$302, 0, MATCH($C176, Scores!$H$1:$N$1, 0)), Scores!$E$2:$E$302, $A176, Scores!$F$2:$F$302, F$1)</f>
        <v>2</v>
      </c>
      <c r="G176" s="1">
        <f>SUMIFS(INDEX(Scores!$H$2:$N$302, 0, MATCH($C176, Scores!$H$1:$N$1, 0)), Scores!$E$2:$E$302, $A176, Scores!$F$2:$F$302,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INDEX(Scores!$G$2:$G$302, MATCH(Clutch!$A177, Scores!$E$2:$E$302, 0))</f>
        <v>JC</v>
      </c>
      <c r="C177" s="1" t="s">
        <v>5</v>
      </c>
      <c r="D177" s="1">
        <f>SUMIFS(INDEX(Scores!$H$2:$N$302, 0, MATCH($C177, Scores!$H$1:$N$1, 0)), Scores!$E$2:$E$302, $A177, Scores!$F$2:$F$302, D$1)</f>
        <v>4</v>
      </c>
      <c r="E177" s="1">
        <f>SUMIFS(INDEX(Scores!$H$2:$N$302, 0, MATCH($C177, Scores!$H$1:$N$1, 0)), Scores!$E$2:$E$302, $A177, Scores!$F$2:$F$302, E$1)</f>
        <v>2</v>
      </c>
      <c r="F177" s="1">
        <f>SUMIFS(INDEX(Scores!$H$2:$N$302, 0, MATCH($C177, Scores!$H$1:$N$1, 0)), Scores!$E$2:$E$302, $A177, Scores!$F$2:$F$302, F$1)</f>
        <v>5</v>
      </c>
      <c r="G177" s="1">
        <f>SUMIFS(INDEX(Scores!$H$2:$N$302, 0, MATCH($C177, Scores!$H$1:$N$1, 0)), Scores!$E$2:$E$302, $A177, Scores!$F$2:$F$302, G$1)</f>
        <v>0</v>
      </c>
      <c r="H177" s="1" t="str">
        <f t="shared" si="348"/>
        <v>Joshua</v>
      </c>
      <c r="I177" s="1">
        <f t="shared" si="343"/>
        <v>1</v>
      </c>
      <c r="J177" s="1">
        <f t="shared" si="344"/>
        <v>6</v>
      </c>
      <c r="K177" s="1" t="str">
        <f t="shared" si="349"/>
        <v/>
      </c>
      <c r="L177" s="1">
        <f t="shared" si="350"/>
        <v>1</v>
      </c>
    </row>
    <row r="178" spans="1:12">
      <c r="A178" s="1">
        <f t="shared" si="268"/>
        <v>92</v>
      </c>
      <c r="B178" s="1" t="str">
        <f>INDEX(Scores!$G$2:$G$302, MATCH(Clutch!$A178, Scores!$E$2:$E$302, 0))</f>
        <v>CJ</v>
      </c>
      <c r="C178" s="1" t="s">
        <v>4</v>
      </c>
      <c r="D178" s="1">
        <f>SUMIFS(INDEX(Scores!$H$2:$N$302, 0, MATCH($C178, Scores!$H$1:$N$1, 0)), Scores!$E$2:$E$302, $A178, Scores!$F$2:$F$302, D$1)</f>
        <v>4</v>
      </c>
      <c r="E178" s="1">
        <f>SUMIFS(INDEX(Scores!$H$2:$N$302, 0, MATCH($C178, Scores!$H$1:$N$1, 0)), Scores!$E$2:$E$302, $A178, Scores!$F$2:$F$302, E$1)</f>
        <v>2</v>
      </c>
      <c r="F178" s="1">
        <f>SUMIFS(INDEX(Scores!$H$2:$N$302, 0, MATCH($C178, Scores!$H$1:$N$1, 0)), Scores!$E$2:$E$302, $A178, Scores!$F$2:$F$302, F$1)</f>
        <v>1</v>
      </c>
      <c r="G178" s="1">
        <f>SUMIFS(INDEX(Scores!$H$2:$N$302, 0, MATCH($C178, Scores!$H$1:$N$1, 0)), Scores!$E$2:$E$302, $A178, Scores!$F$2:$F$302,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INDEX(Scores!$G$2:$G$302, MATCH(Clutch!$A179, Scores!$E$2:$E$302, 0))</f>
        <v>CJ</v>
      </c>
      <c r="C179" s="1" t="s">
        <v>5</v>
      </c>
      <c r="D179" s="1">
        <f>SUMIFS(INDEX(Scores!$H$2:$N$302, 0, MATCH($C179, Scores!$H$1:$N$1, 0)), Scores!$E$2:$E$302, $A179, Scores!$F$2:$F$302, D$1)</f>
        <v>3</v>
      </c>
      <c r="E179" s="1">
        <f>SUMIFS(INDEX(Scores!$H$2:$N$302, 0, MATCH($C179, Scores!$H$1:$N$1, 0)), Scores!$E$2:$E$302, $A179, Scores!$F$2:$F$302, E$1)</f>
        <v>0</v>
      </c>
      <c r="F179" s="1">
        <f>SUMIFS(INDEX(Scores!$H$2:$N$302, 0, MATCH($C179, Scores!$H$1:$N$1, 0)), Scores!$E$2:$E$302, $A179, Scores!$F$2:$F$302, F$1)</f>
        <v>0</v>
      </c>
      <c r="G179" s="1">
        <f>SUMIFS(INDEX(Scores!$H$2:$N$302, 0, MATCH($C179, Scores!$H$1:$N$1, 0)), Scores!$E$2:$E$302, $A179, Scores!$F$2:$F$302,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INDEX(Scores!$G$2:$G$302, MATCH(Clutch!$A180, Scores!$E$2:$E$302, 0))</f>
        <v>CJ</v>
      </c>
      <c r="C180" s="1" t="s">
        <v>4</v>
      </c>
      <c r="D180" s="1">
        <f>SUMIFS(INDEX(Scores!$H$2:$N$302, 0, MATCH($C180, Scores!$H$1:$N$1, 0)), Scores!$E$2:$E$302, $A180, Scores!$F$2:$F$302, D$1)</f>
        <v>3</v>
      </c>
      <c r="E180" s="1">
        <f>SUMIFS(INDEX(Scores!$H$2:$N$302, 0, MATCH($C180, Scores!$H$1:$N$1, 0)), Scores!$E$2:$E$302, $A180, Scores!$F$2:$F$302, E$1)</f>
        <v>3</v>
      </c>
      <c r="F180" s="1">
        <f>SUMIFS(INDEX(Scores!$H$2:$N$302, 0, MATCH($C180, Scores!$H$1:$N$1, 0)), Scores!$E$2:$E$302, $A180, Scores!$F$2:$F$302, F$1)</f>
        <v>8</v>
      </c>
      <c r="G180" s="1">
        <f>SUMIFS(INDEX(Scores!$H$2:$N$302, 0, MATCH($C180, Scores!$H$1:$N$1, 0)), Scores!$E$2:$E$302, $A180, Scores!$F$2:$F$302,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INDEX(Scores!$G$2:$G$302, MATCH(Clutch!$A181, Scores!$E$2:$E$302, 0))</f>
        <v>CJ</v>
      </c>
      <c r="C181" s="1" t="s">
        <v>5</v>
      </c>
      <c r="D181" s="1">
        <f>SUMIFS(INDEX(Scores!$H$2:$N$302, 0, MATCH($C181, Scores!$H$1:$N$1, 0)), Scores!$E$2:$E$302, $A181, Scores!$F$2:$F$302, D$1)</f>
        <v>0</v>
      </c>
      <c r="E181" s="1">
        <f>SUMIFS(INDEX(Scores!$H$2:$N$302, 0, MATCH($C181, Scores!$H$1:$N$1, 0)), Scores!$E$2:$E$302, $A181, Scores!$F$2:$F$302, E$1)</f>
        <v>0</v>
      </c>
      <c r="F181" s="1">
        <f>SUMIFS(INDEX(Scores!$H$2:$N$302, 0, MATCH($C181, Scores!$H$1:$N$1, 0)), Scores!$E$2:$E$302, $A181, Scores!$F$2:$F$302, F$1)</f>
        <v>1</v>
      </c>
      <c r="G181" s="1">
        <f>SUMIFS(INDEX(Scores!$H$2:$N$302, 0, MATCH($C181, Scores!$H$1:$N$1, 0)), Scores!$E$2:$E$302, $A181, Scores!$F$2:$F$302,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INDEX(Scores!$G$2:$G$302, MATCH(Clutch!$A182, Scores!$E$2:$E$302, 0))</f>
        <v>JC</v>
      </c>
      <c r="C182" s="1" t="s">
        <v>4</v>
      </c>
      <c r="D182" s="1">
        <f>SUMIFS(INDEX(Scores!$H$2:$N$302, 0, MATCH($C182, Scores!$H$1:$N$1, 0)), Scores!$E$2:$E$302, $A182, Scores!$F$2:$F$302, D$1)</f>
        <v>2</v>
      </c>
      <c r="E182" s="1">
        <f>SUMIFS(INDEX(Scores!$H$2:$N$302, 0, MATCH($C182, Scores!$H$1:$N$1, 0)), Scores!$E$2:$E$302, $A182, Scores!$F$2:$F$302, E$1)</f>
        <v>3</v>
      </c>
      <c r="F182" s="1">
        <f>SUMIFS(INDEX(Scores!$H$2:$N$302, 0, MATCH($C182, Scores!$H$1:$N$1, 0)), Scores!$E$2:$E$302, $A182, Scores!$F$2:$F$302, F$1)</f>
        <v>2</v>
      </c>
      <c r="G182" s="1">
        <f>SUMIFS(INDEX(Scores!$H$2:$N$302, 0, MATCH($C182, Scores!$H$1:$N$1, 0)), Scores!$E$2:$E$302, $A182, Scores!$F$2:$F$302,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INDEX(Scores!$G$2:$G$302, MATCH(Clutch!$A183, Scores!$E$2:$E$302, 0))</f>
        <v>JC</v>
      </c>
      <c r="C183" s="1" t="s">
        <v>5</v>
      </c>
      <c r="D183" s="1">
        <f>SUMIFS(INDEX(Scores!$H$2:$N$302, 0, MATCH($C183, Scores!$H$1:$N$1, 0)), Scores!$E$2:$E$302, $A183, Scores!$F$2:$F$302, D$1)</f>
        <v>3</v>
      </c>
      <c r="E183" s="1">
        <f>SUMIFS(INDEX(Scores!$H$2:$N$302, 0, MATCH($C183, Scores!$H$1:$N$1, 0)), Scores!$E$2:$E$302, $A183, Scores!$F$2:$F$302, E$1)</f>
        <v>3</v>
      </c>
      <c r="F183" s="1">
        <f>SUMIFS(INDEX(Scores!$H$2:$N$302, 0, MATCH($C183, Scores!$H$1:$N$1, 0)), Scores!$E$2:$E$302, $A183, Scores!$F$2:$F$302, F$1)</f>
        <v>2</v>
      </c>
      <c r="G183" s="1">
        <f>SUMIFS(INDEX(Scores!$H$2:$N$302, 0, MATCH($C183, Scores!$H$1:$N$1, 0)), Scores!$E$2:$E$302, $A183, Scores!$F$2:$F$302, G$1)</f>
        <v>0</v>
      </c>
      <c r="H183" s="1" t="str">
        <f t="shared" si="357"/>
        <v>Joshua</v>
      </c>
      <c r="I183" s="1">
        <f t="shared" si="343"/>
        <v>1</v>
      </c>
      <c r="J183" s="1">
        <f t="shared" si="344"/>
        <v>3</v>
      </c>
      <c r="K183" s="1" t="str">
        <f t="shared" si="358"/>
        <v/>
      </c>
      <c r="L183" s="1">
        <f t="shared" si="359"/>
        <v>1</v>
      </c>
    </row>
    <row r="184" spans="1:12">
      <c r="A184" s="1">
        <f t="shared" si="268"/>
        <v>95</v>
      </c>
      <c r="B184" s="1" t="str">
        <f>INDEX(Scores!$G$2:$G$302, MATCH(Clutch!$A184, Scores!$E$2:$E$302, 0))</f>
        <v>JC</v>
      </c>
      <c r="C184" s="1" t="s">
        <v>4</v>
      </c>
      <c r="D184" s="1">
        <f>SUMIFS(INDEX(Scores!$H$2:$N$302, 0, MATCH($C184, Scores!$H$1:$N$1, 0)), Scores!$E$2:$E$302, $A184, Scores!$F$2:$F$302, D$1)</f>
        <v>2</v>
      </c>
      <c r="E184" s="1">
        <f>SUMIFS(INDEX(Scores!$H$2:$N$302, 0, MATCH($C184, Scores!$H$1:$N$1, 0)), Scores!$E$2:$E$302, $A184, Scores!$F$2:$F$302, E$1)</f>
        <v>0</v>
      </c>
      <c r="F184" s="1">
        <f>SUMIFS(INDEX(Scores!$H$2:$N$302, 0, MATCH($C184, Scores!$H$1:$N$1, 0)), Scores!$E$2:$E$302, $A184, Scores!$F$2:$F$302, F$1)</f>
        <v>0</v>
      </c>
      <c r="G184" s="1">
        <f>SUMIFS(INDEX(Scores!$H$2:$N$302, 0, MATCH($C184, Scores!$H$1:$N$1, 0)), Scores!$E$2:$E$302, $A184, Scores!$F$2:$F$302,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INDEX(Scores!$G$2:$G$302, MATCH(Clutch!$A185, Scores!$E$2:$E$302, 0))</f>
        <v>JC</v>
      </c>
      <c r="C185" s="1" t="s">
        <v>5</v>
      </c>
      <c r="D185" s="1">
        <f>SUMIFS(INDEX(Scores!$H$2:$N$302, 0, MATCH($C185, Scores!$H$1:$N$1, 0)), Scores!$E$2:$E$302, $A185, Scores!$F$2:$F$302, D$1)</f>
        <v>0</v>
      </c>
      <c r="E185" s="1">
        <f>SUMIFS(INDEX(Scores!$H$2:$N$302, 0, MATCH($C185, Scores!$H$1:$N$1, 0)), Scores!$E$2:$E$302, $A185, Scores!$F$2:$F$302, E$1)</f>
        <v>1</v>
      </c>
      <c r="F185" s="1">
        <f>SUMIFS(INDEX(Scores!$H$2:$N$302, 0, MATCH($C185, Scores!$H$1:$N$1, 0)), Scores!$E$2:$E$302, $A185, Scores!$F$2:$F$302, F$1)</f>
        <v>0</v>
      </c>
      <c r="G185" s="1">
        <f>SUMIFS(INDEX(Scores!$H$2:$N$302, 0, MATCH($C185, Scores!$H$1:$N$1, 0)), Scores!$E$2:$E$302, $A185, Scores!$F$2:$F$302, G$1)</f>
        <v>0</v>
      </c>
      <c r="H185" s="1" t="str">
        <f t="shared" si="360"/>
        <v>Joshua</v>
      </c>
      <c r="I185" s="1">
        <f t="shared" si="343"/>
        <v>-1</v>
      </c>
      <c r="J185" s="1">
        <f t="shared" si="344"/>
        <v>-1</v>
      </c>
      <c r="K185" s="1">
        <f t="shared" si="361"/>
        <v>0</v>
      </c>
      <c r="L185" s="1">
        <f t="shared" si="362"/>
        <v>-1</v>
      </c>
    </row>
    <row r="186" spans="1:12">
      <c r="A186" s="1">
        <f t="shared" si="268"/>
        <v>96</v>
      </c>
      <c r="B186" s="1" t="str">
        <f>INDEX(Scores!$G$2:$G$302, MATCH(Clutch!$A186, Scores!$E$2:$E$302, 0))</f>
        <v>JC</v>
      </c>
      <c r="C186" s="1" t="s">
        <v>4</v>
      </c>
      <c r="D186" s="1">
        <f>SUMIFS(INDEX(Scores!$H$2:$N$302, 0, MATCH($C186, Scores!$H$1:$N$1, 0)), Scores!$E$2:$E$302, $A186, Scores!$F$2:$F$302, D$1)</f>
        <v>3</v>
      </c>
      <c r="E186" s="1">
        <f>SUMIFS(INDEX(Scores!$H$2:$N$302, 0, MATCH($C186, Scores!$H$1:$N$1, 0)), Scores!$E$2:$E$302, $A186, Scores!$F$2:$F$302, E$1)</f>
        <v>1</v>
      </c>
      <c r="F186" s="1">
        <f>SUMIFS(INDEX(Scores!$H$2:$N$302, 0, MATCH($C186, Scores!$H$1:$N$1, 0)), Scores!$E$2:$E$302, $A186, Scores!$F$2:$F$302, F$1)</f>
        <v>1</v>
      </c>
      <c r="G186" s="1">
        <f>SUMIFS(INDEX(Scores!$H$2:$N$302, 0, MATCH($C186, Scores!$H$1:$N$1, 0)), Scores!$E$2:$E$302, $A186, Scores!$F$2:$F$302,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INDEX(Scores!$G$2:$G$302, MATCH(Clutch!$A187, Scores!$E$2:$E$302, 0))</f>
        <v>JC</v>
      </c>
      <c r="C187" s="1" t="s">
        <v>5</v>
      </c>
      <c r="D187" s="1">
        <f>SUMIFS(INDEX(Scores!$H$2:$N$302, 0, MATCH($C187, Scores!$H$1:$N$1, 0)), Scores!$E$2:$E$302, $A187, Scores!$F$2:$F$302, D$1)</f>
        <v>0</v>
      </c>
      <c r="E187" s="1">
        <f>SUMIFS(INDEX(Scores!$H$2:$N$302, 0, MATCH($C187, Scores!$H$1:$N$1, 0)), Scores!$E$2:$E$302, $A187, Scores!$F$2:$F$302, E$1)</f>
        <v>2</v>
      </c>
      <c r="F187" s="1">
        <f>SUMIFS(INDEX(Scores!$H$2:$N$302, 0, MATCH($C187, Scores!$H$1:$N$1, 0)), Scores!$E$2:$E$302, $A187, Scores!$F$2:$F$302, F$1)</f>
        <v>1</v>
      </c>
      <c r="G187" s="1">
        <f>SUMIFS(INDEX(Scores!$H$2:$N$302, 0, MATCH($C187, Scores!$H$1:$N$1, 0)), Scores!$E$2:$E$302, $A187, Scores!$F$2:$F$302, G$1)</f>
        <v>0</v>
      </c>
      <c r="H187" s="1" t="str">
        <f t="shared" si="363"/>
        <v>Joshua</v>
      </c>
      <c r="I187" s="1">
        <f t="shared" si="343"/>
        <v>-2</v>
      </c>
      <c r="J187" s="1">
        <f t="shared" si="344"/>
        <v>-1</v>
      </c>
      <c r="K187" s="1">
        <f t="shared" si="364"/>
        <v>0</v>
      </c>
      <c r="L187" s="1">
        <f t="shared" si="365"/>
        <v>-2</v>
      </c>
    </row>
    <row r="188" spans="1:12">
      <c r="A188" s="1">
        <f t="shared" si="268"/>
        <v>97</v>
      </c>
      <c r="B188" s="1" t="str">
        <f>INDEX(Scores!$G$2:$G$302, MATCH(Clutch!$A188, Scores!$E$2:$E$302, 0))</f>
        <v>CJ</v>
      </c>
      <c r="C188" s="1" t="s">
        <v>4</v>
      </c>
      <c r="D188" s="1">
        <f>SUMIFS(INDEX(Scores!$H$2:$N$302, 0, MATCH($C188, Scores!$H$1:$N$1, 0)), Scores!$E$2:$E$302, $A188, Scores!$F$2:$F$302, D$1)</f>
        <v>0</v>
      </c>
      <c r="E188" s="1">
        <f>SUMIFS(INDEX(Scores!$H$2:$N$302, 0, MATCH($C188, Scores!$H$1:$N$1, 0)), Scores!$E$2:$E$302, $A188, Scores!$F$2:$F$302, E$1)</f>
        <v>3</v>
      </c>
      <c r="F188" s="1">
        <f>SUMIFS(INDEX(Scores!$H$2:$N$302, 0, MATCH($C188, Scores!$H$1:$N$1, 0)), Scores!$E$2:$E$302, $A188, Scores!$F$2:$F$302, F$1)</f>
        <v>0</v>
      </c>
      <c r="G188" s="1">
        <f>SUMIFS(INDEX(Scores!$H$2:$N$302, 0, MATCH($C188, Scores!$H$1:$N$1, 0)), Scores!$E$2:$E$302, $A188, Scores!$F$2:$F$302, G$1)</f>
        <v>3</v>
      </c>
      <c r="H188" s="1" t="str">
        <f t="shared" ref="H188:H191" si="366">IF(FIND("C", B188) &lt; FIND("J", B188), "Caleb", "Joshua")</f>
        <v>Caleb</v>
      </c>
      <c r="I188" s="1">
        <f t="shared" si="341"/>
        <v>2</v>
      </c>
      <c r="J188" s="1">
        <f t="shared" si="342"/>
        <v>2</v>
      </c>
      <c r="K188" s="1" t="str">
        <f t="shared" ref="K188:K191" si="367">IF(I188&lt;=0,IF(J188&gt;=0,1,0),"")</f>
        <v/>
      </c>
      <c r="L188" s="1">
        <f t="shared" ref="L188:L191" si="368">IF(I188&gt;3, "&gt;3", IF(I188&lt;-3, "&lt;-3", I188))</f>
        <v>2</v>
      </c>
    </row>
    <row r="189" spans="1:12">
      <c r="A189" s="1">
        <f t="shared" si="268"/>
        <v>97</v>
      </c>
      <c r="B189" s="1" t="str">
        <f>INDEX(Scores!$G$2:$G$302, MATCH(Clutch!$A189, Scores!$E$2:$E$302, 0))</f>
        <v>CJ</v>
      </c>
      <c r="C189" s="1" t="s">
        <v>5</v>
      </c>
      <c r="D189" s="1">
        <f>SUMIFS(INDEX(Scores!$H$2:$N$302, 0, MATCH($C189, Scores!$H$1:$N$1, 0)), Scores!$E$2:$E$302, $A189, Scores!$F$2:$F$302, D$1)</f>
        <v>1</v>
      </c>
      <c r="E189" s="1">
        <f>SUMIFS(INDEX(Scores!$H$2:$N$302, 0, MATCH($C189, Scores!$H$1:$N$1, 0)), Scores!$E$2:$E$302, $A189, Scores!$F$2:$F$302, E$1)</f>
        <v>0</v>
      </c>
      <c r="F189" s="1">
        <f>SUMIFS(INDEX(Scores!$H$2:$N$302, 0, MATCH($C189, Scores!$H$1:$N$1, 0)), Scores!$E$2:$E$302, $A189, Scores!$F$2:$F$302, F$1)</f>
        <v>2</v>
      </c>
      <c r="G189" s="1">
        <f>SUMIFS(INDEX(Scores!$H$2:$N$302, 0, MATCH($C189, Scores!$H$1:$N$1, 0)), Scores!$E$2:$E$302, $A189, Scores!$F$2:$F$302, G$1)</f>
        <v>2</v>
      </c>
      <c r="H189" s="1" t="str">
        <f t="shared" si="366"/>
        <v>Caleb</v>
      </c>
      <c r="I189" s="1">
        <f t="shared" si="343"/>
        <v>-2</v>
      </c>
      <c r="J189" s="1">
        <f t="shared" si="344"/>
        <v>0</v>
      </c>
      <c r="K189" s="1">
        <f t="shared" si="367"/>
        <v>1</v>
      </c>
      <c r="L189" s="1">
        <f t="shared" si="368"/>
        <v>-2</v>
      </c>
    </row>
    <row r="190" spans="1:12">
      <c r="A190" s="1">
        <f t="shared" si="268"/>
        <v>98</v>
      </c>
      <c r="B190" s="1" t="str">
        <f>INDEX(Scores!$G$2:$G$303, MATCH(Clutch!$A190, Scores!$E$2:$E$303, 0))</f>
        <v>CJQ</v>
      </c>
      <c r="C190" s="1" t="s">
        <v>4</v>
      </c>
      <c r="D190" s="1">
        <f>SUMIFS(INDEX(Scores!$H$2:$N$302, 0, MATCH($C190, Scores!$H$1:$N$1, 0)), Scores!$E$2:$E$302, $A190, Scores!$F$2:$F$302, D$1)</f>
        <v>2</v>
      </c>
      <c r="E190" s="1">
        <f>SUMIFS(INDEX(Scores!$H$2:$N$302, 0, MATCH($C190, Scores!$H$1:$N$1, 0)), Scores!$E$2:$E$302, $A190, Scores!$F$2:$F$302, E$1)</f>
        <v>0</v>
      </c>
      <c r="F190" s="1">
        <f>SUMIFS(INDEX(Scores!$H$2:$N$302, 0, MATCH($C190, Scores!$H$1:$N$1, 0)), Scores!$E$2:$E$302, $A190, Scores!$F$2:$F$302, F$1)</f>
        <v>9</v>
      </c>
      <c r="G190" s="1">
        <f>SUMIFS(INDEX(Scores!$H$2:$N$302, 0, MATCH($C190, Scores!$H$1:$N$1, 0)), Scores!$E$2:$E$302, $A190, Scores!$F$2:$F$302,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INDEX(Scores!$G$2:$G$303, MATCH(Clutch!$A191, Scores!$E$2:$E$303, 0))</f>
        <v>CJQ</v>
      </c>
      <c r="C191" s="1" t="s">
        <v>5</v>
      </c>
      <c r="D191" s="1">
        <f>SUMIFS(INDEX(Scores!$H$2:$N$302, 0, MATCH($C191, Scores!$H$1:$N$1, 0)), Scores!$E$2:$E$302, $A191, Scores!$F$2:$F$302, D$1)</f>
        <v>1</v>
      </c>
      <c r="E191" s="1">
        <f>SUMIFS(INDEX(Scores!$H$2:$N$302, 0, MATCH($C191, Scores!$H$1:$N$1, 0)), Scores!$E$2:$E$302, $A191, Scores!$F$2:$F$302, E$1)</f>
        <v>0</v>
      </c>
      <c r="F191" s="1">
        <f>SUMIFS(INDEX(Scores!$H$2:$N$302, 0, MATCH($C191, Scores!$H$1:$N$1, 0)), Scores!$E$2:$E$302, $A191, Scores!$F$2:$F$302, F$1)</f>
        <v>1</v>
      </c>
      <c r="G191" s="1">
        <f>SUMIFS(INDEX(Scores!$H$2:$N$302, 0, MATCH($C191, Scores!$H$1:$N$1, 0)), Scores!$E$2:$E$302, $A191, Scores!$F$2:$F$302, G$1)</f>
        <v>0</v>
      </c>
      <c r="H191" s="1" t="str">
        <f t="shared" si="369"/>
        <v>Caleb</v>
      </c>
      <c r="I191" s="1">
        <f t="shared" si="343"/>
        <v>-10</v>
      </c>
      <c r="J191" s="1">
        <f t="shared" si="344"/>
        <v>-9</v>
      </c>
      <c r="K191" s="1">
        <f t="shared" si="370"/>
        <v>0</v>
      </c>
      <c r="L191" s="1" t="str">
        <f t="shared" si="371"/>
        <v>&lt;-3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64"/>
  <sheetViews>
    <sheetView tabSelected="1" zoomScale="125" workbookViewId="0">
      <pane xSplit="2" ySplit="1" topLeftCell="C2" activePane="bottomRight" state="frozen"/>
      <selection pane="topRight" activeCell="C1" sqref="C1"/>
      <selection pane="bottomLeft" activeCell="A2" sqref="A2"/>
      <selection pane="bottomRight" activeCell="P13" sqref="P13"/>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SUMIF(Scores!$E$2:$E$302, 'Next Gen'!$A2, INDEX(Scores!$H$2:$N299, 0, MATCH($B2, Scores!$H$1:$N$1, 0)))</f>
        <v>8</v>
      </c>
      <c r="G2" s="1" t="str">
        <f>INDEX(Scores!$B$2:$B$302, MATCH('Next Gen'!$A2, Scores!$E$2:$E$302, 0))</f>
        <v>high</v>
      </c>
      <c r="J2"/>
      <c r="K2"/>
      <c r="L2"/>
      <c r="M2"/>
      <c r="N2"/>
      <c r="U2" s="1" t="s">
        <v>71</v>
      </c>
    </row>
    <row r="3" spans="1:21">
      <c r="A3" s="1">
        <v>71</v>
      </c>
      <c r="B3" s="1" t="s">
        <v>4</v>
      </c>
      <c r="C3" s="1">
        <v>9</v>
      </c>
      <c r="D3" s="1">
        <v>8</v>
      </c>
      <c r="E3" s="1">
        <v>5</v>
      </c>
      <c r="F3" s="1">
        <f>SUMIF(Scores!$E$2:$E$302, 'Next Gen'!$A3, INDEX(Scores!$H$2:$N303, 0, MATCH($B3, Scores!$H$1:$N$1, 0)))</f>
        <v>13</v>
      </c>
      <c r="G3" s="1" t="str">
        <f>INDEX(Scores!$B$2:$B$302, MATCH('Next Gen'!$A3, Scores!$E$2:$E$302,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SUMIF(Scores!$E$2:$E$302, 'Next Gen'!$A4, INDEX(Scores!$H$2:$N304, 0, MATCH($B4, Scores!$H$1:$N$1, 0)))</f>
        <v>1</v>
      </c>
      <c r="G4" s="1" t="str">
        <f>INDEX(Scores!$B$2:$B$302, MATCH('Next Gen'!$A4, Scores!$E$2:$E$302, 0))</f>
        <v>mid</v>
      </c>
      <c r="J4" s="8" t="s">
        <v>4</v>
      </c>
      <c r="K4" s="10">
        <v>16</v>
      </c>
      <c r="L4" s="9">
        <v>8.375</v>
      </c>
      <c r="M4" s="9">
        <v>4</v>
      </c>
      <c r="N4" s="9">
        <v>0.91156462585034015</v>
      </c>
      <c r="O4" s="9">
        <v>0.47761194029850745</v>
      </c>
      <c r="P4" s="9">
        <v>1.953125</v>
      </c>
      <c r="Q4" s="9">
        <v>0.43537414965986393</v>
      </c>
      <c r="R4" s="9">
        <v>0.85034013605442171</v>
      </c>
      <c r="S4"/>
      <c r="U4" s="1" t="s">
        <v>78</v>
      </c>
    </row>
    <row r="5" spans="1:21">
      <c r="A5" s="1">
        <v>72</v>
      </c>
      <c r="B5" s="1" t="s">
        <v>4</v>
      </c>
      <c r="C5" s="1">
        <v>9</v>
      </c>
      <c r="D5" s="1">
        <v>9</v>
      </c>
      <c r="E5" s="1">
        <v>2</v>
      </c>
      <c r="F5" s="1">
        <f>SUMIF(Scores!$E$2:$E$302, 'Next Gen'!$A5, INDEX(Scores!$H$2:$N305, 0, MATCH($B5, Scores!$H$1:$N$1, 0)))</f>
        <v>4</v>
      </c>
      <c r="G5" s="1" t="str">
        <f>INDEX(Scores!$B$2:$B$302, MATCH('Next Gen'!$A5, Scores!$E$2:$E$302, 0))</f>
        <v>mid</v>
      </c>
      <c r="J5" s="8" t="s">
        <v>7</v>
      </c>
      <c r="K5" s="10">
        <v>3</v>
      </c>
      <c r="L5" s="9">
        <v>4.666666666666667</v>
      </c>
      <c r="M5" s="9">
        <v>1.6666666666666667</v>
      </c>
      <c r="N5" s="9">
        <v>0.51851851851851849</v>
      </c>
      <c r="O5" s="9">
        <v>0.35714285714285715</v>
      </c>
      <c r="P5" s="9">
        <v>1.8</v>
      </c>
      <c r="Q5" s="9">
        <v>0.18518518518518517</v>
      </c>
      <c r="R5" s="9">
        <v>0.33333333333333331</v>
      </c>
      <c r="S5"/>
    </row>
    <row r="6" spans="1:21">
      <c r="A6" s="1">
        <v>72</v>
      </c>
      <c r="B6" s="1" t="s">
        <v>7</v>
      </c>
      <c r="C6" s="1">
        <v>9</v>
      </c>
      <c r="D6" s="1">
        <v>3</v>
      </c>
      <c r="E6" s="1">
        <v>0</v>
      </c>
      <c r="F6" s="1">
        <f>SUMIF(Scores!$E$2:$E$302, 'Next Gen'!$A6, INDEX(Scores!$H$2:$N306, 0, MATCH($B6, Scores!$H$1:$N$1, 0)))</f>
        <v>0</v>
      </c>
      <c r="G6" s="1" t="str">
        <f>INDEX(Scores!$B$2:$B$302, MATCH('Next Gen'!$A6, Scores!$E$2:$E$302, 0))</f>
        <v>mid</v>
      </c>
      <c r="J6" s="8" t="s">
        <v>5</v>
      </c>
      <c r="K6" s="10">
        <v>15</v>
      </c>
      <c r="L6" s="9">
        <v>5.4</v>
      </c>
      <c r="M6" s="9">
        <v>2.4666666666666668</v>
      </c>
      <c r="N6" s="9">
        <v>0.58695652173913049</v>
      </c>
      <c r="O6" s="9">
        <v>0.4567901234567901</v>
      </c>
      <c r="P6" s="9">
        <v>1.5405405405405406</v>
      </c>
      <c r="Q6" s="9">
        <v>0.26811594202898553</v>
      </c>
      <c r="R6" s="9">
        <v>0.41304347826086957</v>
      </c>
      <c r="S6"/>
    </row>
    <row r="7" spans="1:21">
      <c r="A7" s="1">
        <v>73</v>
      </c>
      <c r="B7" s="1" t="s">
        <v>4</v>
      </c>
      <c r="C7" s="1">
        <v>9</v>
      </c>
      <c r="D7" s="1">
        <v>9</v>
      </c>
      <c r="E7" s="1">
        <v>2</v>
      </c>
      <c r="F7" s="1">
        <f>SUMIF(Scores!$E$2:$E$302, 'Next Gen'!$A7, INDEX(Scores!$H$2:$N307, 0, MATCH($B7, Scores!$H$1:$N$1, 0)))</f>
        <v>2</v>
      </c>
      <c r="G7" s="1" t="str">
        <f>INDEX(Scores!$B$2:$B$302, MATCH('Next Gen'!$A7, Scores!$E$2:$E$302, 0))</f>
        <v>high</v>
      </c>
      <c r="J7" s="8" t="s">
        <v>6</v>
      </c>
      <c r="K7" s="10">
        <v>4</v>
      </c>
      <c r="L7" s="9">
        <v>3.75</v>
      </c>
      <c r="M7" s="9">
        <v>2</v>
      </c>
      <c r="N7" s="9">
        <v>0.41666666666666669</v>
      </c>
      <c r="O7" s="9">
        <v>0.53333333333333333</v>
      </c>
      <c r="P7" s="9">
        <v>2</v>
      </c>
      <c r="Q7" s="9">
        <v>0.22222222222222221</v>
      </c>
      <c r="R7" s="9">
        <v>0.44444444444444442</v>
      </c>
      <c r="S7"/>
    </row>
    <row r="8" spans="1:21">
      <c r="A8" s="1">
        <v>73</v>
      </c>
      <c r="B8" s="1" t="s">
        <v>5</v>
      </c>
      <c r="C8" s="1">
        <v>9</v>
      </c>
      <c r="D8" s="1">
        <v>6</v>
      </c>
      <c r="E8" s="1">
        <v>4</v>
      </c>
      <c r="F8" s="1">
        <f>SUMIF(Scores!$E$2:$E$302, 'Next Gen'!$A8, INDEX(Scores!$H$2:$N308, 0, MATCH($B8, Scores!$H$1:$N$1, 0)))</f>
        <v>10</v>
      </c>
      <c r="G8" s="1" t="str">
        <f>INDEX(Scores!$B$2:$B$302, MATCH('Next Gen'!$A8, Scores!$E$2:$E$302, 0))</f>
        <v>high</v>
      </c>
      <c r="J8" s="8" t="s">
        <v>26</v>
      </c>
      <c r="K8" s="10">
        <v>38</v>
      </c>
      <c r="L8" s="9">
        <v>6.4210526315789478</v>
      </c>
      <c r="M8" s="9">
        <v>3</v>
      </c>
      <c r="N8" s="9">
        <v>0.70114942528735635</v>
      </c>
      <c r="O8" s="9">
        <v>0.46721311475409838</v>
      </c>
      <c r="P8" s="9">
        <v>1.8157894736842106</v>
      </c>
      <c r="Q8" s="9">
        <v>0.32758620689655171</v>
      </c>
      <c r="R8" s="9">
        <v>0.59482758620689657</v>
      </c>
      <c r="S8"/>
    </row>
    <row r="9" spans="1:21">
      <c r="A9" s="1">
        <v>74</v>
      </c>
      <c r="B9" s="1" t="s">
        <v>5</v>
      </c>
      <c r="C9" s="1">
        <v>9</v>
      </c>
      <c r="D9" s="1">
        <v>5</v>
      </c>
      <c r="E9" s="1">
        <v>1</v>
      </c>
      <c r="F9" s="1">
        <f>SUMIF(Scores!$E$2:$E$302, 'Next Gen'!$A9, INDEX(Scores!$H$2:$N309, 0, MATCH($B9, Scores!$H$1:$N$1, 0)))</f>
        <v>1</v>
      </c>
      <c r="G9" s="1" t="str">
        <f>INDEX(Scores!$B$2:$B$302, MATCH('Next Gen'!$A9, Scores!$E$2:$E$302, 0))</f>
        <v>low</v>
      </c>
      <c r="J9"/>
      <c r="K9"/>
      <c r="L9"/>
      <c r="M9"/>
      <c r="N9"/>
      <c r="O9"/>
      <c r="P9"/>
      <c r="Q9"/>
      <c r="R9"/>
    </row>
    <row r="10" spans="1:21">
      <c r="A10" s="1">
        <v>74</v>
      </c>
      <c r="B10" s="1" t="s">
        <v>4</v>
      </c>
      <c r="C10" s="1">
        <v>9</v>
      </c>
      <c r="D10" s="1">
        <v>6</v>
      </c>
      <c r="E10" s="1">
        <v>4</v>
      </c>
      <c r="F10" s="1">
        <f>SUMIF(Scores!$E$2:$E$302, 'Next Gen'!$A10, INDEX(Scores!$H$2:$N310, 0, MATCH($B10, Scores!$H$1:$N$1, 0)))</f>
        <v>7</v>
      </c>
      <c r="G10" s="1" t="str">
        <f>INDEX(Scores!$B$2:$B$302, MATCH('Next Gen'!$A10, Scores!$E$2:$E$302, 0))</f>
        <v>low</v>
      </c>
      <c r="J10"/>
      <c r="K10"/>
      <c r="L10"/>
      <c r="M10"/>
      <c r="N10"/>
      <c r="O10"/>
    </row>
    <row r="11" spans="1:21">
      <c r="A11" s="1">
        <v>74</v>
      </c>
      <c r="B11" s="1" t="s">
        <v>7</v>
      </c>
      <c r="C11" s="1">
        <v>9</v>
      </c>
      <c r="D11" s="1">
        <v>4</v>
      </c>
      <c r="E11" s="1">
        <v>3</v>
      </c>
      <c r="F11" s="1">
        <f>SUMIF(Scores!$E$2:$E$302, 'Next Gen'!$A11, INDEX(Scores!$H$2:$N311, 0, MATCH($B11, Scores!$H$1:$N$1, 0)))</f>
        <v>3</v>
      </c>
      <c r="G11" s="1" t="str">
        <f>INDEX(Scores!$B$2:$B$302, MATCH('Next Gen'!$A11, Scores!$E$2:$E$302, 0))</f>
        <v>low</v>
      </c>
      <c r="J11"/>
      <c r="K11"/>
      <c r="L11"/>
    </row>
    <row r="12" spans="1:21">
      <c r="A12" s="1">
        <v>75</v>
      </c>
      <c r="B12" s="1" t="s">
        <v>4</v>
      </c>
      <c r="C12" s="1">
        <v>12</v>
      </c>
      <c r="D12" s="1">
        <v>12</v>
      </c>
      <c r="E12" s="1">
        <v>5</v>
      </c>
      <c r="F12" s="1">
        <f>SUMIF(Scores!$E$2:$E$302, 'Next Gen'!$A12, INDEX(Scores!$H$2:$N312, 0, MATCH($B12, Scores!$H$1:$N$1, 0)))</f>
        <v>10</v>
      </c>
      <c r="G12" s="1" t="str">
        <f>INDEX(Scores!$B$2:$B$302, MATCH('Next Gen'!$A12, Scores!$E$2:$E$302, 0))</f>
        <v>mid</v>
      </c>
      <c r="J12"/>
      <c r="K12"/>
      <c r="L12"/>
    </row>
    <row r="13" spans="1:21">
      <c r="A13" s="1">
        <v>75</v>
      </c>
      <c r="B13" s="1" t="s">
        <v>5</v>
      </c>
      <c r="C13" s="1">
        <v>12</v>
      </c>
      <c r="D13" s="1">
        <v>8</v>
      </c>
      <c r="E13" s="1">
        <v>6</v>
      </c>
      <c r="F13" s="1">
        <f>SUMIF(Scores!$E$2:$E$302, 'Next Gen'!$A13, INDEX(Scores!$H$2:$N313, 0, MATCH($B13, Scores!$H$1:$N$1, 0)))</f>
        <v>8</v>
      </c>
      <c r="G13" s="1" t="str">
        <f>INDEX(Scores!$B$2:$B$302, MATCH('Next Gen'!$A13, Scores!$E$2:$E$302, 0))</f>
        <v>mid</v>
      </c>
      <c r="J13"/>
      <c r="K13"/>
      <c r="L13"/>
    </row>
    <row r="14" spans="1:21">
      <c r="A14" s="1">
        <v>76</v>
      </c>
      <c r="B14" s="1" t="s">
        <v>4</v>
      </c>
      <c r="C14" s="1">
        <v>9</v>
      </c>
      <c r="D14" s="1">
        <v>8</v>
      </c>
      <c r="E14" s="1">
        <v>3</v>
      </c>
      <c r="F14" s="1">
        <f>SUMIF(Scores!$E$2:$E$302, 'Next Gen'!$A14, INDEX(Scores!$H$2:$N314, 0, MATCH($B14, Scores!$H$1:$N$1, 0)))</f>
        <v>5</v>
      </c>
      <c r="G14" s="1" t="str">
        <f>INDEX(Scores!$B$2:$B$302, MATCH('Next Gen'!$A14, Scores!$E$2:$E$302, 0))</f>
        <v>mid</v>
      </c>
      <c r="J14"/>
      <c r="K14"/>
      <c r="L14"/>
    </row>
    <row r="15" spans="1:21">
      <c r="A15" s="1">
        <v>76</v>
      </c>
      <c r="B15" s="1" t="s">
        <v>5</v>
      </c>
      <c r="C15" s="1">
        <v>9</v>
      </c>
      <c r="D15" s="1">
        <v>6</v>
      </c>
      <c r="E15" s="1">
        <v>0</v>
      </c>
      <c r="F15" s="1">
        <f>SUMIF(Scores!$E$2:$E$302, 'Next Gen'!$A15, INDEX(Scores!$H$2:$N315, 0, MATCH($B15, Scores!$H$1:$N$1, 0)))</f>
        <v>0</v>
      </c>
      <c r="G15" s="1" t="str">
        <f>INDEX(Scores!$B$2:$B$302, MATCH('Next Gen'!$A15, Scores!$E$2:$E$302, 0))</f>
        <v>mid</v>
      </c>
      <c r="J15"/>
      <c r="K15"/>
      <c r="L15"/>
    </row>
    <row r="16" spans="1:21">
      <c r="A16" s="1">
        <v>77</v>
      </c>
      <c r="B16" s="1" t="s">
        <v>4</v>
      </c>
      <c r="C16" s="1">
        <v>9</v>
      </c>
      <c r="D16" s="1">
        <v>9</v>
      </c>
      <c r="E16" s="1">
        <v>1</v>
      </c>
      <c r="F16" s="1">
        <f>SUMIF(Scores!$E$2:$E$302, 'Next Gen'!$A16, INDEX(Scores!$H$2:$N316, 0, MATCH($B16, Scores!$H$1:$N$1, 0)))</f>
        <v>1</v>
      </c>
      <c r="G16" s="1" t="str">
        <f>INDEX(Scores!$B$2:$B$302, MATCH('Next Gen'!$A16, Scores!$E$2:$E$302, 0))</f>
        <v>mid</v>
      </c>
      <c r="J16"/>
      <c r="K16"/>
      <c r="L16"/>
    </row>
    <row r="17" spans="1:12">
      <c r="A17" s="1">
        <v>77</v>
      </c>
      <c r="B17" s="1" t="s">
        <v>5</v>
      </c>
      <c r="C17" s="1">
        <v>9</v>
      </c>
      <c r="D17" s="1">
        <v>5</v>
      </c>
      <c r="E17" s="1">
        <v>3</v>
      </c>
      <c r="F17" s="1">
        <f>SUMIF(Scores!$E$2:$E$302, 'Next Gen'!$A17, INDEX(Scores!$H$2:$N317, 0, MATCH($B17, Scores!$H$1:$N$1, 0)))</f>
        <v>5</v>
      </c>
      <c r="G17" s="1" t="str">
        <f>INDEX(Scores!$B$2:$B$302, MATCH('Next Gen'!$A17, Scores!$E$2:$E$302, 0))</f>
        <v>mid</v>
      </c>
      <c r="J17"/>
      <c r="K17"/>
      <c r="L17"/>
    </row>
    <row r="18" spans="1:12">
      <c r="A18" s="1">
        <v>77</v>
      </c>
      <c r="B18" s="1" t="s">
        <v>6</v>
      </c>
      <c r="C18" s="1">
        <v>9</v>
      </c>
      <c r="D18" s="1">
        <v>5</v>
      </c>
      <c r="E18" s="1">
        <v>3</v>
      </c>
      <c r="F18" s="1">
        <f>SUMIF(Scores!$E$2:$E$302, 'Next Gen'!$A18, INDEX(Scores!$H$2:$N318, 0, MATCH($B18, Scores!$H$1:$N$1, 0)))</f>
        <v>8</v>
      </c>
      <c r="G18" s="1" t="str">
        <f>INDEX(Scores!$B$2:$B$302, MATCH('Next Gen'!$A18, Scores!$E$2:$E$302, 0))</f>
        <v>mid</v>
      </c>
      <c r="J18"/>
      <c r="K18"/>
      <c r="L18"/>
    </row>
    <row r="19" spans="1:12">
      <c r="A19" s="1">
        <v>78</v>
      </c>
      <c r="B19" s="1" t="s">
        <v>4</v>
      </c>
      <c r="C19" s="1">
        <v>9</v>
      </c>
      <c r="D19" s="1">
        <v>8</v>
      </c>
      <c r="E19" s="1">
        <v>5</v>
      </c>
      <c r="F19" s="1">
        <f>SUMIF(Scores!$E$2:$E$302, 'Next Gen'!$A19, INDEX(Scores!$H$2:$N319, 0, MATCH($B19, Scores!$H$1:$N$1, 0)))</f>
        <v>9</v>
      </c>
      <c r="G19" s="1" t="str">
        <f>INDEX(Scores!$B$2:$B$302, MATCH('Next Gen'!$A19, Scores!$E$2:$E$302, 0))</f>
        <v>mid</v>
      </c>
      <c r="J19"/>
      <c r="K19"/>
      <c r="L19"/>
    </row>
    <row r="20" spans="1:12">
      <c r="A20" s="1">
        <v>78</v>
      </c>
      <c r="B20" s="1" t="s">
        <v>7</v>
      </c>
      <c r="C20" s="1">
        <v>9</v>
      </c>
      <c r="D20" s="1">
        <v>6</v>
      </c>
      <c r="E20" s="1">
        <v>2</v>
      </c>
      <c r="F20" s="1">
        <f>SUMIF(Scores!$E$2:$E$302, 'Next Gen'!$A20, INDEX(Scores!$H$2:$N320, 0, MATCH($B20, Scores!$H$1:$N$1, 0)))</f>
        <v>4</v>
      </c>
      <c r="G20" s="1" t="str">
        <f>INDEX(Scores!$B$2:$B$302, MATCH('Next Gen'!$A20, Scores!$E$2:$E$302, 0))</f>
        <v>mid</v>
      </c>
      <c r="J20"/>
      <c r="K20"/>
      <c r="L20"/>
    </row>
    <row r="21" spans="1:12">
      <c r="A21" s="1">
        <v>79</v>
      </c>
      <c r="B21" s="1" t="s">
        <v>4</v>
      </c>
      <c r="C21" s="1">
        <v>9</v>
      </c>
      <c r="D21" s="1">
        <v>7</v>
      </c>
      <c r="E21" s="1">
        <v>3</v>
      </c>
      <c r="F21" s="1">
        <f>SUMIF(Scores!$E$2:$E$302, 'Next Gen'!$A21, INDEX(Scores!$H$2:$N321, 0, MATCH($B21, Scores!$H$1:$N$1, 0)))</f>
        <v>7</v>
      </c>
      <c r="G21" s="1" t="str">
        <f>INDEX(Scores!$B$2:$B$302, MATCH('Next Gen'!$A21, Scores!$E$2:$E$302, 0))</f>
        <v>mid</v>
      </c>
      <c r="J21"/>
      <c r="K21"/>
      <c r="L21"/>
    </row>
    <row r="22" spans="1:12">
      <c r="A22" s="1">
        <v>79</v>
      </c>
      <c r="B22" s="1" t="s">
        <v>5</v>
      </c>
      <c r="C22" s="1">
        <v>9</v>
      </c>
      <c r="D22" s="1">
        <v>6</v>
      </c>
      <c r="E22" s="1">
        <v>1</v>
      </c>
      <c r="F22" s="1">
        <f>SUMIF(Scores!$E$2:$E$302, 'Next Gen'!$A22, INDEX(Scores!$H$2:$N322, 0, MATCH($B22, Scores!$H$1:$N$1, 0)))</f>
        <v>1</v>
      </c>
      <c r="G22" s="1" t="str">
        <f>INDEX(Scores!$B$2:$B$302, MATCH('Next Gen'!$A22, Scores!$E$2:$E$302, 0))</f>
        <v>mid</v>
      </c>
    </row>
    <row r="23" spans="1:12">
      <c r="A23" s="1">
        <v>79</v>
      </c>
      <c r="B23" s="1" t="s">
        <v>6</v>
      </c>
      <c r="C23" s="1">
        <v>9</v>
      </c>
      <c r="D23" s="1">
        <v>2</v>
      </c>
      <c r="E23" s="1">
        <v>1</v>
      </c>
      <c r="F23" s="1">
        <f>SUMIF(Scores!$E$2:$E$302, 'Next Gen'!$A23, INDEX(Scores!$H$2:$N323, 0, MATCH($B23, Scores!$H$1:$N$1, 0)))</f>
        <v>1</v>
      </c>
      <c r="G23" s="1" t="str">
        <f>INDEX(Scores!$B$2:$B$302, MATCH('Next Gen'!$A23, Scores!$E$2:$E$302, 0))</f>
        <v>mid</v>
      </c>
    </row>
    <row r="24" spans="1:12">
      <c r="A24" s="1">
        <v>79</v>
      </c>
      <c r="B24" s="1" t="s">
        <v>7</v>
      </c>
      <c r="C24" s="1">
        <v>9</v>
      </c>
      <c r="D24" s="1">
        <v>5</v>
      </c>
      <c r="E24" s="1">
        <v>3</v>
      </c>
      <c r="F24" s="1">
        <f>SUMIF(Scores!$E$2:$E$302, 'Next Gen'!$A24, INDEX(Scores!$H$2:$N324, 0, MATCH($B24, Scores!$H$1:$N$1, 0)))</f>
        <v>5</v>
      </c>
      <c r="G24" s="1" t="str">
        <f>INDEX(Scores!$B$2:$B$302, MATCH('Next Gen'!$A24, Scores!$E$2:$E$302, 0))</f>
        <v>mid</v>
      </c>
    </row>
    <row r="25" spans="1:12">
      <c r="A25" s="1">
        <v>80</v>
      </c>
      <c r="B25" s="1" t="s">
        <v>5</v>
      </c>
      <c r="C25" s="1">
        <v>9</v>
      </c>
      <c r="D25" s="1">
        <v>6</v>
      </c>
      <c r="E25" s="1">
        <v>2</v>
      </c>
      <c r="F25" s="1">
        <f>SUMIF(Scores!$E$2:$E$302, 'Next Gen'!$A25, INDEX(Scores!$H$2:$N325, 0, MATCH($B25, Scores!$H$1:$N$1, 0)))</f>
        <v>3</v>
      </c>
      <c r="G25" s="1" t="str">
        <f>INDEX(Scores!$B$2:$B$302, MATCH('Next Gen'!$A25, Scores!$E$2:$E$302, 0))</f>
        <v>mid</v>
      </c>
    </row>
    <row r="26" spans="1:12">
      <c r="A26" s="1">
        <v>80</v>
      </c>
      <c r="B26" s="1" t="s">
        <v>6</v>
      </c>
      <c r="C26" s="1">
        <v>9</v>
      </c>
      <c r="D26" s="1">
        <v>4</v>
      </c>
      <c r="E26" s="1">
        <v>3</v>
      </c>
      <c r="F26" s="1">
        <f>SUMIF(Scores!$E$2:$E$302, 'Next Gen'!$A26, INDEX(Scores!$H$2:$N326, 0, MATCH($B26, Scores!$H$1:$N$1, 0)))</f>
        <v>4</v>
      </c>
      <c r="G26" s="1" t="str">
        <f>INDEX(Scores!$B$2:$B$302, MATCH('Next Gen'!$A26, Scores!$E$2:$E$302, 0))</f>
        <v>mid</v>
      </c>
    </row>
    <row r="27" spans="1:12">
      <c r="A27" s="1">
        <v>80</v>
      </c>
      <c r="B27" s="1" t="s">
        <v>4</v>
      </c>
      <c r="C27" s="1">
        <v>9</v>
      </c>
      <c r="D27" s="1">
        <v>8</v>
      </c>
      <c r="E27" s="1">
        <v>6</v>
      </c>
      <c r="F27" s="1">
        <f>SUMIF(Scores!$E$2:$E$302, 'Next Gen'!$A27, INDEX(Scores!$H$2:$N327, 0, MATCH($B27, Scores!$H$1:$N$1, 0)))</f>
        <v>12</v>
      </c>
      <c r="G27" s="1" t="str">
        <f>INDEX(Scores!$B$2:$B$302, MATCH('Next Gen'!$A27, Scores!$E$2:$E$302, 0))</f>
        <v>mid</v>
      </c>
    </row>
    <row r="28" spans="1:12">
      <c r="A28" s="1">
        <v>81</v>
      </c>
      <c r="B28" s="1" t="s">
        <v>4</v>
      </c>
      <c r="C28" s="1">
        <v>9</v>
      </c>
      <c r="D28" s="1">
        <v>8</v>
      </c>
      <c r="E28" s="1">
        <v>4</v>
      </c>
      <c r="F28" s="1">
        <f>SUMIF(Scores!$E$2:$E$302, 'Next Gen'!$A28, INDEX(Scores!$H$2:$N328, 0, MATCH($B28, Scores!$H$1:$N$1, 0)))</f>
        <v>6</v>
      </c>
      <c r="G28" s="1" t="str">
        <f>INDEX(Scores!$B$2:$B$302, MATCH('Next Gen'!$A28, Scores!$E$2:$E$302, 0))</f>
        <v>high</v>
      </c>
    </row>
    <row r="29" spans="1:12">
      <c r="A29" s="1">
        <v>81</v>
      </c>
      <c r="B29" s="1" t="s">
        <v>5</v>
      </c>
      <c r="C29" s="1">
        <v>9</v>
      </c>
      <c r="D29" s="1">
        <v>4</v>
      </c>
      <c r="E29" s="1">
        <v>0</v>
      </c>
      <c r="F29" s="1">
        <f>SUMIF(Scores!$E$2:$E$302, 'Next Gen'!$A29, INDEX(Scores!$H$2:$N329, 0, MATCH($B29, Scores!$H$1:$N$1, 0)))</f>
        <v>0</v>
      </c>
      <c r="G29" s="1" t="str">
        <f>INDEX(Scores!$B$2:$B$302, MATCH('Next Gen'!$A29, Scores!$E$2:$E$302, 0))</f>
        <v>high</v>
      </c>
    </row>
    <row r="30" spans="1:12">
      <c r="A30" s="1">
        <v>82</v>
      </c>
      <c r="B30" s="1" t="s">
        <v>4</v>
      </c>
      <c r="C30" s="1">
        <v>9</v>
      </c>
      <c r="D30" s="1">
        <v>8</v>
      </c>
      <c r="E30" s="1">
        <v>6</v>
      </c>
      <c r="F30" s="1">
        <f>SUMIF(Scores!$E$2:$E$302, 'Next Gen'!$A30, INDEX(Scores!$H$2:$N330, 0, MATCH($B30, Scores!$H$1:$N$1, 0)))</f>
        <v>12</v>
      </c>
      <c r="G30" s="1" t="str">
        <f>INDEX(Scores!$B$2:$B$302, MATCH('Next Gen'!$A30, Scores!$E$2:$E$302, 0))</f>
        <v>low</v>
      </c>
    </row>
    <row r="31" spans="1:12">
      <c r="A31" s="1">
        <v>82</v>
      </c>
      <c r="B31" s="1" t="s">
        <v>7</v>
      </c>
      <c r="C31" s="1">
        <v>9</v>
      </c>
      <c r="D31" s="1">
        <v>3</v>
      </c>
      <c r="E31" s="1">
        <v>2</v>
      </c>
      <c r="F31" s="1">
        <f>SUMIF(Scores!$E$2:$E$302, 'Next Gen'!$A31, INDEX(Scores!$H$2:$N331, 0, MATCH($B31, Scores!$H$1:$N$1, 0)))</f>
        <v>2</v>
      </c>
      <c r="G31" s="1" t="str">
        <f>INDEX(Scores!$B$2:$B$302, MATCH('Next Gen'!$A31, Scores!$E$2:$E$302, 0))</f>
        <v>low</v>
      </c>
    </row>
    <row r="32" spans="1:12">
      <c r="A32" s="1">
        <v>82</v>
      </c>
      <c r="B32" s="1" t="s">
        <v>5</v>
      </c>
      <c r="C32" s="1">
        <v>9</v>
      </c>
      <c r="D32" s="1">
        <v>7</v>
      </c>
      <c r="E32" s="1">
        <v>2</v>
      </c>
      <c r="F32" s="1">
        <f>SUMIF(Scores!$E$2:$E$302, 'Next Gen'!$A32, INDEX(Scores!$H$2:$N332, 0, MATCH($B32, Scores!$H$1:$N$1, 0)))</f>
        <v>5</v>
      </c>
      <c r="G32" s="1" t="str">
        <f>INDEX(Scores!$B$2:$B$302, MATCH('Next Gen'!$A32, Scores!$E$2:$E$302, 0))</f>
        <v>low</v>
      </c>
    </row>
    <row r="33" spans="1:7">
      <c r="A33" s="1">
        <v>83</v>
      </c>
      <c r="B33" s="1" t="s">
        <v>4</v>
      </c>
      <c r="C33" s="1">
        <v>9</v>
      </c>
      <c r="D33" s="1">
        <v>9</v>
      </c>
      <c r="E33" s="1">
        <v>6</v>
      </c>
      <c r="F33" s="1">
        <f>SUMIF(Scores!$E$2:$E$302, 'Next Gen'!$A33, INDEX(Scores!$H$2:$N333, 0, MATCH($B33, Scores!$H$1:$N$1, 0)))</f>
        <v>12</v>
      </c>
      <c r="G33" s="1" t="str">
        <f>INDEX(Scores!$B$2:$B$302, MATCH('Next Gen'!$A33, Scores!$E$2:$E$302, 0))</f>
        <v>mid</v>
      </c>
    </row>
    <row r="34" spans="1:7">
      <c r="A34" s="1">
        <v>83</v>
      </c>
      <c r="B34" s="1" t="s">
        <v>5</v>
      </c>
      <c r="C34" s="1">
        <v>9</v>
      </c>
      <c r="D34" s="1">
        <v>5</v>
      </c>
      <c r="E34" s="1">
        <v>3</v>
      </c>
      <c r="F34" s="1">
        <f>SUMIF(Scores!$E$2:$E$302, 'Next Gen'!$A34, INDEX(Scores!$H$2:$N334, 0, MATCH($B34, Scores!$H$1:$N$1, 0)))</f>
        <v>5</v>
      </c>
      <c r="G34" s="1" t="str">
        <f>INDEX(Scores!$B$2:$B$302, MATCH('Next Gen'!$A34, Scores!$E$2:$E$302, 0))</f>
        <v>mid</v>
      </c>
    </row>
    <row r="35" spans="1:7">
      <c r="A35" s="1">
        <v>84</v>
      </c>
      <c r="B35" s="1" t="s">
        <v>4</v>
      </c>
      <c r="C35" s="1">
        <v>9</v>
      </c>
      <c r="D35" s="1">
        <v>9</v>
      </c>
      <c r="E35" s="1">
        <v>5</v>
      </c>
      <c r="F35" s="1">
        <f>SUMIF(Scores!$E$2:$E$302, 'Next Gen'!$A35, INDEX(Scores!$H$2:$N335, 0, MATCH($B35, Scores!$H$1:$N$1, 0)))</f>
        <v>10</v>
      </c>
      <c r="G35" s="1" t="str">
        <f>INDEX(Scores!$B$2:$B$302, MATCH('Next Gen'!$A35, Scores!$E$2:$E$302, 0))</f>
        <v>mid</v>
      </c>
    </row>
    <row r="36" spans="1:7">
      <c r="A36" s="1">
        <v>84</v>
      </c>
      <c r="B36" s="1" t="s">
        <v>5</v>
      </c>
      <c r="C36" s="1">
        <v>9</v>
      </c>
      <c r="D36" s="1">
        <v>4</v>
      </c>
      <c r="E36" s="1">
        <v>3</v>
      </c>
      <c r="F36" s="1">
        <f>SUMIF(Scores!$E$2:$E$302, 'Next Gen'!$A36, INDEX(Scores!$H$2:$N336, 0, MATCH($B36, Scores!$H$1:$N$1, 0)))</f>
        <v>5</v>
      </c>
      <c r="G36" s="1" t="str">
        <f>INDEX(Scores!$B$2:$B$302, MATCH('Next Gen'!$A36, Scores!$E$2:$E$302, 0))</f>
        <v>mid</v>
      </c>
    </row>
    <row r="37" spans="1:7">
      <c r="A37" s="1">
        <v>85</v>
      </c>
      <c r="B37" s="1" t="s">
        <v>4</v>
      </c>
      <c r="C37" s="1">
        <v>12</v>
      </c>
      <c r="D37" s="1">
        <v>10</v>
      </c>
      <c r="E37" s="1">
        <v>6</v>
      </c>
      <c r="F37" s="1">
        <f>SUMIF(Scores!$E$2:$E$302, 'Next Gen'!$A37, INDEX(Scores!$H$2:$N337, 0, MATCH($B37, Scores!$H$1:$N$1, 0)))</f>
        <v>10</v>
      </c>
      <c r="G37" s="1" t="str">
        <f>INDEX(Scores!$B$2:$B$302, MATCH('Next Gen'!$A37, Scores!$E$2:$E$302, 0))</f>
        <v>high</v>
      </c>
    </row>
    <row r="38" spans="1:7">
      <c r="A38" s="1">
        <v>85</v>
      </c>
      <c r="B38" s="1" t="s">
        <v>5</v>
      </c>
      <c r="C38" s="1">
        <v>12</v>
      </c>
      <c r="D38" s="1">
        <v>9</v>
      </c>
      <c r="E38" s="1">
        <v>3</v>
      </c>
      <c r="F38" s="1">
        <f>SUMIF(Scores!$E$2:$E$302, 'Next Gen'!$A38, INDEX(Scores!$H$2:$N338, 0, MATCH($B38, Scores!$H$1:$N$1, 0)))</f>
        <v>6</v>
      </c>
      <c r="G38" s="1" t="str">
        <f>INDEX(Scores!$B$2:$B$302, MATCH('Next Gen'!$A38, Scores!$E$2:$E$302, 0))</f>
        <v>high</v>
      </c>
    </row>
    <row r="39" spans="1:7">
      <c r="A39" s="1">
        <v>86</v>
      </c>
      <c r="B39" s="1" t="s">
        <v>4</v>
      </c>
      <c r="C39" s="1">
        <v>9</v>
      </c>
      <c r="D39" s="1">
        <v>6</v>
      </c>
      <c r="E39" s="1">
        <v>4</v>
      </c>
      <c r="F39" s="1">
        <f>SUMIF(Scores!$E$2:$E$302, 'Next Gen'!$A39, INDEX(Scores!$H$2:$N339, 0, MATCH($B39, Scores!$H$1:$N$1, 0)))</f>
        <v>8</v>
      </c>
      <c r="G39" s="1" t="str">
        <f>INDEX(Scores!$B$2:$B$302, MATCH('Next Gen'!$A39, Scores!$E$2:$E$302, 0))</f>
        <v>low</v>
      </c>
    </row>
    <row r="40" spans="1:7">
      <c r="A40" s="1">
        <v>86</v>
      </c>
      <c r="B40" s="1" t="s">
        <v>5</v>
      </c>
      <c r="C40" s="1">
        <v>9</v>
      </c>
      <c r="D40" s="1">
        <v>5</v>
      </c>
      <c r="E40" s="1">
        <v>2</v>
      </c>
      <c r="F40" s="1">
        <f>SUMIF(Scores!$E$2:$E$302, 'Next Gen'!$A40, INDEX(Scores!$H$2:$N340, 0, MATCH($B40, Scores!$H$1:$N$1, 0)))</f>
        <v>4</v>
      </c>
      <c r="G40" s="1" t="str">
        <f>INDEX(Scores!$B$2:$B$302, MATCH('Next Gen'!$A40, Scores!$E$2:$E$302, 0))</f>
        <v>low</v>
      </c>
    </row>
    <row r="41" spans="1:7">
      <c r="A41" s="1">
        <v>87</v>
      </c>
      <c r="B41" s="1" t="s">
        <v>4</v>
      </c>
      <c r="C41" s="1">
        <v>9</v>
      </c>
      <c r="D41" s="1">
        <v>7</v>
      </c>
      <c r="E41" s="1">
        <v>2</v>
      </c>
      <c r="F41" s="1">
        <f>SUMIF(Scores!$E$2:$E$302, 'Next Gen'!$A41, INDEX(Scores!$H$2:$N341, 0, MATCH($B41, Scores!$H$1:$N$1, 0)))</f>
        <v>4</v>
      </c>
      <c r="G41" s="1" t="str">
        <f>INDEX(Scores!$B$2:$B$302, MATCH('Next Gen'!$A41, Scores!$E$2:$E$302, 0))</f>
        <v>low</v>
      </c>
    </row>
    <row r="42" spans="1:7">
      <c r="A42" s="1">
        <v>87</v>
      </c>
      <c r="B42" s="1" t="s">
        <v>5</v>
      </c>
      <c r="C42" s="1">
        <v>9</v>
      </c>
      <c r="D42" s="1">
        <v>6</v>
      </c>
      <c r="E42" s="1">
        <v>1</v>
      </c>
      <c r="F42" s="1">
        <f>SUMIF(Scores!$E$2:$E$302, 'Next Gen'!$A42, INDEX(Scores!$H$2:$N342, 0, MATCH($B42, Scores!$H$1:$N$1, 0)))</f>
        <v>3</v>
      </c>
      <c r="G42" s="1" t="str">
        <f>INDEX(Scores!$B$2:$B$302, MATCH('Next Gen'!$A42, Scores!$E$2:$E$302, 0))</f>
        <v>low</v>
      </c>
    </row>
    <row r="43" spans="1:7">
      <c r="A43" s="1">
        <v>88</v>
      </c>
      <c r="B43" s="1" t="s">
        <v>4</v>
      </c>
      <c r="C43" s="1">
        <v>9</v>
      </c>
      <c r="D43" s="1">
        <v>9</v>
      </c>
      <c r="E43" s="1">
        <v>5</v>
      </c>
      <c r="F43" s="1">
        <f>SUMIF(Scores!$E$2:$E$302, 'Next Gen'!$A43, INDEX(Scores!$H$2:$N343, 0, MATCH($B43, Scores!$H$1:$N$1, 0)))</f>
        <v>9</v>
      </c>
      <c r="G43" s="1" t="str">
        <f>INDEX(Scores!$B$2:$B$302, MATCH('Next Gen'!$A43, Scores!$E$2:$E$302, 0))</f>
        <v>mid</v>
      </c>
    </row>
    <row r="44" spans="1:7">
      <c r="A44" s="1">
        <v>88</v>
      </c>
      <c r="B44" s="1" t="s">
        <v>5</v>
      </c>
      <c r="C44" s="1">
        <v>9</v>
      </c>
      <c r="D44" s="1">
        <v>7</v>
      </c>
      <c r="E44" s="1">
        <v>5</v>
      </c>
      <c r="F44" s="1">
        <f>SUMIF(Scores!$E$2:$E$302, 'Next Gen'!$A44, INDEX(Scores!$H$2:$N344, 0, MATCH($B44, Scores!$H$1:$N$1, 0)))</f>
        <v>8</v>
      </c>
      <c r="G44" s="1" t="str">
        <f>INDEX(Scores!$B$2:$B$302, MATCH('Next Gen'!$A44, Scores!$E$2:$E$302, 0))</f>
        <v>mid</v>
      </c>
    </row>
    <row r="45" spans="1:7">
      <c r="A45" s="1">
        <v>89</v>
      </c>
      <c r="B45" s="1" t="s">
        <v>4</v>
      </c>
      <c r="C45" s="1">
        <v>9</v>
      </c>
      <c r="D45" s="1">
        <v>8</v>
      </c>
      <c r="E45" s="1">
        <v>2</v>
      </c>
      <c r="F45" s="1">
        <f>SUMIF(Scores!$E$2:$E$302, 'Next Gen'!$A45, INDEX(Scores!$H$2:$N345, 0, MATCH($B45, Scores!$H$1:$N$1, 0)))</f>
        <v>2</v>
      </c>
      <c r="G45" s="1" t="str">
        <f>INDEX(Scores!$B$2:$B$302, MATCH('Next Gen'!$A45, Scores!$E$2:$E$302, 0))</f>
        <v>high</v>
      </c>
    </row>
    <row r="46" spans="1:7">
      <c r="A46" s="1">
        <v>89</v>
      </c>
      <c r="B46" s="1" t="s">
        <v>5</v>
      </c>
      <c r="C46" s="1">
        <v>9</v>
      </c>
      <c r="D46" s="1">
        <v>6</v>
      </c>
      <c r="E46" s="1">
        <v>3</v>
      </c>
      <c r="F46" s="1">
        <f>SUMIF(Scores!$E$2:$E$302, 'Next Gen'!$A46, INDEX(Scores!$H$2:$N346, 0, MATCH($B46, Scores!$H$1:$N$1, 0)))</f>
        <v>4</v>
      </c>
      <c r="G46" s="1" t="str">
        <f>INDEX(Scores!$B$2:$B$302, MATCH('Next Gen'!$A46, Scores!$E$2:$E$302, 0))</f>
        <v>high</v>
      </c>
    </row>
    <row r="47" spans="1:7">
      <c r="A47" s="1">
        <v>89</v>
      </c>
      <c r="B47" s="1" t="s">
        <v>27</v>
      </c>
      <c r="C47" s="1">
        <v>9</v>
      </c>
      <c r="D47" s="1">
        <v>2</v>
      </c>
      <c r="E47" s="1">
        <v>2</v>
      </c>
      <c r="F47" s="1">
        <f>SUMIF(Scores!$E$2:$E$302, 'Next Gen'!$A47, INDEX(Scores!$H$2:$N347, 0, MATCH($B47, Scores!$H$1:$N$1, 0)))</f>
        <v>2</v>
      </c>
      <c r="G47" s="1" t="str">
        <f>INDEX(Scores!$B$2:$B$302, MATCH('Next Gen'!$A47, Scores!$E$2:$E$302, 0))</f>
        <v>high</v>
      </c>
    </row>
    <row r="48" spans="1:7">
      <c r="A48" s="1">
        <v>90</v>
      </c>
      <c r="B48" s="1" t="s">
        <v>4</v>
      </c>
      <c r="C48" s="1">
        <v>9</v>
      </c>
      <c r="D48" s="1">
        <v>7</v>
      </c>
      <c r="E48" s="1">
        <v>2</v>
      </c>
      <c r="F48" s="1">
        <f>SUMIF(Scores!$E$2:$E$302, 'Next Gen'!$A48, INDEX(Scores!$H$2:$N348, 0, MATCH($B48, Scores!$H$1:$N$1, 0)))</f>
        <v>2</v>
      </c>
      <c r="G48" s="1" t="str">
        <f>INDEX(Scores!$B$2:$B$302, MATCH('Next Gen'!$A48, Scores!$E$2:$E$302, 0))</f>
        <v>mid</v>
      </c>
    </row>
    <row r="49" spans="1:7">
      <c r="A49" s="1">
        <v>90</v>
      </c>
      <c r="B49" s="1" t="s">
        <v>5</v>
      </c>
      <c r="C49" s="1">
        <v>9</v>
      </c>
      <c r="D49" s="1">
        <v>3</v>
      </c>
      <c r="E49" s="1">
        <v>1</v>
      </c>
      <c r="F49" s="1">
        <f>SUMIF(Scores!$E$2:$E$302, 'Next Gen'!$A49, INDEX(Scores!$H$2:$N349, 0, MATCH($B49, Scores!$H$1:$N$1, 0)))</f>
        <v>1</v>
      </c>
      <c r="G49" s="1" t="str">
        <f>INDEX(Scores!$B$2:$B$302, MATCH('Next Gen'!$A49, Scores!$E$2:$E$302, 0))</f>
        <v>mid</v>
      </c>
    </row>
    <row r="50" spans="1:7">
      <c r="A50" s="1">
        <v>91</v>
      </c>
      <c r="B50" s="1" t="s">
        <v>4</v>
      </c>
      <c r="C50" s="1">
        <v>9</v>
      </c>
      <c r="D50" s="1">
        <v>6</v>
      </c>
      <c r="E50" s="1">
        <v>3</v>
      </c>
      <c r="F50" s="1">
        <f>SUMIF(Scores!$E$2:$E$302, 'Next Gen'!$A50, INDEX(Scores!$H$2:$N350, 0, MATCH($B50, Scores!$H$1:$N$1, 0)))</f>
        <v>7</v>
      </c>
      <c r="G50" s="1" t="str">
        <f>INDEX(Scores!$B$2:$B$302, MATCH('Next Gen'!$A50, Scores!$E$2:$E$302, 0))</f>
        <v>mid</v>
      </c>
    </row>
    <row r="51" spans="1:7">
      <c r="A51" s="1">
        <v>91</v>
      </c>
      <c r="B51" s="1" t="s">
        <v>5</v>
      </c>
      <c r="C51" s="1">
        <v>9</v>
      </c>
      <c r="D51" s="1">
        <v>6</v>
      </c>
      <c r="E51" s="1">
        <v>6</v>
      </c>
      <c r="F51" s="1">
        <f>SUMIF(Scores!$E$2:$E$302, 'Next Gen'!$A51, INDEX(Scores!$H$2:$N351, 0, MATCH($B51, Scores!$H$1:$N$1, 0)))</f>
        <v>11</v>
      </c>
      <c r="G51" s="1" t="str">
        <f>INDEX(Scores!$B$2:$B$302, MATCH('Next Gen'!$A51, Scores!$E$2:$E$302, 0))</f>
        <v>mid</v>
      </c>
    </row>
    <row r="52" spans="1:7">
      <c r="A52" s="1">
        <v>92</v>
      </c>
      <c r="B52" s="1" t="s">
        <v>4</v>
      </c>
      <c r="C52" s="1">
        <v>9</v>
      </c>
      <c r="D52" s="1">
        <v>7</v>
      </c>
      <c r="E52" s="1">
        <v>4</v>
      </c>
      <c r="F52" s="1">
        <f>SUMIF(Scores!$E$2:$E$302, 'Next Gen'!$A52, INDEX(Scores!$H$2:$N352, 0, MATCH($B52, Scores!$H$1:$N$1, 0)))</f>
        <v>7</v>
      </c>
      <c r="G52" s="1" t="str">
        <f>INDEX(Scores!$B$2:$B$302, MATCH('Next Gen'!$A52, Scores!$E$2:$E$302, 0))</f>
        <v>mid</v>
      </c>
    </row>
    <row r="53" spans="1:7">
      <c r="A53" s="1">
        <v>92</v>
      </c>
      <c r="B53" s="1" t="s">
        <v>5</v>
      </c>
      <c r="C53" s="1">
        <v>9</v>
      </c>
      <c r="D53" s="1">
        <v>3</v>
      </c>
      <c r="E53" s="1">
        <v>1</v>
      </c>
      <c r="F53" s="1">
        <f>SUMIF(Scores!$E$2:$E$302, 'Next Gen'!$A53, INDEX(Scores!$H$2:$N353, 0, MATCH($B53, Scores!$H$1:$N$1, 0)))</f>
        <v>3</v>
      </c>
      <c r="G53" s="1" t="str">
        <f>INDEX(Scores!$B$2:$B$302, MATCH('Next Gen'!$A53, Scores!$E$2:$E$302, 0))</f>
        <v>mid</v>
      </c>
    </row>
    <row r="54" spans="1:7">
      <c r="A54" s="1">
        <v>93</v>
      </c>
      <c r="B54" s="1" t="s">
        <v>4</v>
      </c>
      <c r="C54" s="1">
        <v>9</v>
      </c>
      <c r="D54" s="1">
        <v>8</v>
      </c>
      <c r="E54" s="1">
        <v>7</v>
      </c>
      <c r="F54" s="1">
        <f>SUMIF(Scores!$E$2:$E$302, 'Next Gen'!$A54, INDEX(Scores!$H$2:$N354, 0, MATCH($B54, Scores!$H$1:$N$1, 0)))</f>
        <v>14</v>
      </c>
      <c r="G54" s="1" t="str">
        <f>INDEX(Scores!$B$2:$B$302, MATCH('Next Gen'!$A54, Scores!$E$2:$E$302, 0))</f>
        <v>mid</v>
      </c>
    </row>
    <row r="55" spans="1:7">
      <c r="A55" s="1">
        <v>93</v>
      </c>
      <c r="B55" s="1" t="s">
        <v>5</v>
      </c>
      <c r="C55" s="1">
        <v>9</v>
      </c>
      <c r="D55" s="1">
        <v>2</v>
      </c>
      <c r="E55" s="1">
        <v>1</v>
      </c>
      <c r="F55" s="1">
        <f>SUMIF(Scores!$E$2:$E$302, 'Next Gen'!$A55, INDEX(Scores!$H$2:$N355, 0, MATCH($B55, Scores!$H$1:$N$1, 0)))</f>
        <v>1</v>
      </c>
      <c r="G55" s="1" t="str">
        <f>INDEX(Scores!$B$2:$B$302, MATCH('Next Gen'!$A55, Scores!$E$2:$E$302, 0))</f>
        <v>mid</v>
      </c>
    </row>
    <row r="56" spans="1:7">
      <c r="A56" s="1">
        <v>94</v>
      </c>
      <c r="B56" s="1" t="s">
        <v>4</v>
      </c>
      <c r="C56" s="1">
        <v>9</v>
      </c>
      <c r="D56" s="1">
        <v>8</v>
      </c>
      <c r="E56" s="1">
        <v>4</v>
      </c>
      <c r="F56" s="1">
        <f>SUMIF(Scores!$E$2:$E$302, 'Next Gen'!$A56, INDEX(Scores!$H$2:$N356, 0, MATCH($B56, Scores!$H$1:$N$1, 0)))</f>
        <v>7</v>
      </c>
      <c r="G56" s="1" t="str">
        <f>INDEX(Scores!$B$2:$B$302, MATCH('Next Gen'!$A56, Scores!$E$2:$E$302, 0))</f>
        <v>high</v>
      </c>
    </row>
    <row r="57" spans="1:7">
      <c r="A57" s="1">
        <v>94</v>
      </c>
      <c r="B57" s="1" t="s">
        <v>5</v>
      </c>
      <c r="C57" s="1">
        <v>9</v>
      </c>
      <c r="D57" s="1">
        <v>6</v>
      </c>
      <c r="E57" s="1">
        <v>5</v>
      </c>
      <c r="F57" s="1">
        <f>SUMIF(Scores!$E$2:$E$302, 'Next Gen'!$A57, INDEX(Scores!$H$2:$N357, 0, MATCH($B57, Scores!$H$1:$N$1, 0)))</f>
        <v>8</v>
      </c>
      <c r="G57" s="1" t="str">
        <f>INDEX(Scores!$B$2:$B$302, MATCH('Next Gen'!$A57, Scores!$E$2:$E$302, 0))</f>
        <v>high</v>
      </c>
    </row>
    <row r="58" spans="1:7">
      <c r="A58" s="1">
        <v>95</v>
      </c>
      <c r="B58" s="1" t="s">
        <v>4</v>
      </c>
      <c r="C58" s="1">
        <v>9</v>
      </c>
      <c r="D58" s="1">
        <v>8</v>
      </c>
      <c r="E58" s="1">
        <v>1</v>
      </c>
      <c r="F58" s="1">
        <f>SUMIF(Scores!$E$2:$E$302, 'Next Gen'!$A58, INDEX(Scores!$H$2:$N358, 0, MATCH($B58, Scores!$H$1:$N$1, 0)))</f>
        <v>2</v>
      </c>
      <c r="G58" s="1" t="str">
        <f>INDEX(Scores!$B$2:$B$302, MATCH('Next Gen'!$A58, Scores!$E$2:$E$302, 0))</f>
        <v>low</v>
      </c>
    </row>
    <row r="59" spans="1:7">
      <c r="A59" s="1">
        <v>95</v>
      </c>
      <c r="B59" s="1" t="s">
        <v>5</v>
      </c>
      <c r="C59" s="1">
        <v>9</v>
      </c>
      <c r="D59" s="1">
        <v>7</v>
      </c>
      <c r="E59" s="1">
        <v>1</v>
      </c>
      <c r="F59" s="1">
        <f>SUMIF(Scores!$E$2:$E$302, 'Next Gen'!$A59, INDEX(Scores!$H$2:$N359, 0, MATCH($B59, Scores!$H$1:$N$1, 0)))</f>
        <v>1</v>
      </c>
      <c r="G59" s="1" t="str">
        <f>INDEX(Scores!$B$2:$B$302, MATCH('Next Gen'!$A59, Scores!$E$2:$E$302, 0))</f>
        <v>low</v>
      </c>
    </row>
    <row r="60" spans="1:7">
      <c r="A60" s="1">
        <v>96</v>
      </c>
      <c r="B60" s="1" t="s">
        <v>4</v>
      </c>
      <c r="C60" s="1">
        <v>9</v>
      </c>
      <c r="D60" s="1">
        <v>9</v>
      </c>
      <c r="E60" s="1">
        <v>3</v>
      </c>
      <c r="F60" s="1">
        <f>SUMIF(Scores!$E$2:$E$302, 'Next Gen'!$A60, INDEX(Scores!$H$2:$N360, 0, MATCH($B60, Scores!$H$1:$N$1, 0)))</f>
        <v>5</v>
      </c>
      <c r="G60" s="1" t="str">
        <f>INDEX(Scores!$B$2:$B$302, MATCH('Next Gen'!$A60, Scores!$E$2:$E$302, 0))</f>
        <v>mid</v>
      </c>
    </row>
    <row r="61" spans="1:7">
      <c r="A61" s="1">
        <v>96</v>
      </c>
      <c r="B61" s="1" t="s">
        <v>5</v>
      </c>
      <c r="C61" s="1">
        <v>9</v>
      </c>
      <c r="D61" s="1">
        <v>6</v>
      </c>
      <c r="E61" s="1">
        <v>2</v>
      </c>
      <c r="F61" s="1">
        <f>SUMIF(Scores!$E$2:$E$302, 'Next Gen'!$A61, INDEX(Scores!$H$2:$N361, 0, MATCH($B61, Scores!$H$1:$N$1, 0)))</f>
        <v>3</v>
      </c>
      <c r="G61" s="1" t="str">
        <f>INDEX(Scores!$B$2:$B$302, MATCH('Next Gen'!$A61, Scores!$E$2:$E$302, 0))</f>
        <v>mid</v>
      </c>
    </row>
    <row r="62" spans="1:7">
      <c r="A62" s="1">
        <v>98</v>
      </c>
      <c r="B62" s="1" t="s">
        <v>4</v>
      </c>
      <c r="C62" s="1">
        <v>9</v>
      </c>
      <c r="D62" s="1">
        <v>9</v>
      </c>
      <c r="E62" s="1">
        <v>4</v>
      </c>
      <c r="F62" s="1">
        <f>SUMIF(Scores!$E$2:$E$302, 'Next Gen'!$A62, INDEX(Scores!$H$2:$N362, 0, MATCH($B62, Scores!$H$1:$N$1, 0)))</f>
        <v>11</v>
      </c>
      <c r="G62" s="1" t="str">
        <f>INDEX(Scores!$B$2:$B$302, MATCH('Next Gen'!$A62, Scores!$E$2:$E$302, 0))</f>
        <v>mid</v>
      </c>
    </row>
    <row r="63" spans="1:7">
      <c r="A63" s="1">
        <v>98</v>
      </c>
      <c r="B63" s="1" t="s">
        <v>5</v>
      </c>
      <c r="C63" s="1">
        <v>9</v>
      </c>
      <c r="D63" s="1">
        <v>9</v>
      </c>
      <c r="E63" s="1">
        <v>2</v>
      </c>
      <c r="F63" s="1">
        <f>SUMIF(Scores!$E$2:$E$302, 'Next Gen'!$A63, INDEX(Scores!$H$2:$N363, 0, MATCH($B63, Scores!$H$1:$N$1, 0)))</f>
        <v>2</v>
      </c>
      <c r="G63" s="1" t="str">
        <f>INDEX(Scores!$B$2:$B$302, MATCH('Next Gen'!$A63, Scores!$E$2:$E$302, 0))</f>
        <v>mid</v>
      </c>
    </row>
    <row r="64" spans="1:7">
      <c r="A64" s="1">
        <v>98</v>
      </c>
      <c r="B64" s="1" t="s">
        <v>6</v>
      </c>
      <c r="C64" s="1">
        <v>9</v>
      </c>
      <c r="D64" s="1">
        <v>4</v>
      </c>
      <c r="E64" s="1">
        <v>1</v>
      </c>
      <c r="F64" s="1">
        <f>SUMIF(Scores!$E$2:$E$302, 'Next Gen'!$A64, INDEX(Scores!$H$2:$N364, 0, MATCH($B64, Scores!$H$1:$N$1, 0)))</f>
        <v>3</v>
      </c>
      <c r="G64" s="1" t="str">
        <f>INDEX(Scores!$B$2:$B$302, MATCH('Next Gen'!$A64, Scores!$E$2:$E$302,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2025-05-14T17:15:05Z</dcterms:modified>
</cp:coreProperties>
</file>