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2C604AB9-B83B-164F-81E9-42290AFDFC0A}"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0" r:id="rId4"/>
    <pivotCache cacheId="1" r:id="rId5"/>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0" i="2" l="1"/>
  <c r="F90" i="2"/>
  <c r="G89" i="2"/>
  <c r="F89" i="2"/>
  <c r="G203" i="3"/>
  <c r="F203" i="3"/>
  <c r="E203" i="3"/>
  <c r="D203" i="3"/>
  <c r="B203" i="3"/>
  <c r="H203" i="3" s="1"/>
  <c r="H202" i="3"/>
  <c r="G202" i="3"/>
  <c r="F202" i="3"/>
  <c r="E202" i="3"/>
  <c r="D202" i="3"/>
  <c r="B202" i="3"/>
  <c r="S338" i="1"/>
  <c r="R338" i="1"/>
  <c r="Q338" i="1"/>
  <c r="P338" i="1"/>
  <c r="V337" i="1"/>
  <c r="U337" i="1"/>
  <c r="T337" i="1"/>
  <c r="S337" i="1"/>
  <c r="R337" i="1"/>
  <c r="Q337" i="1"/>
  <c r="P337" i="1"/>
  <c r="Y336" i="1"/>
  <c r="X336" i="1"/>
  <c r="W336" i="1"/>
  <c r="V336" i="1"/>
  <c r="U336" i="1"/>
  <c r="T336" i="1"/>
  <c r="S336" i="1"/>
  <c r="R336" i="1"/>
  <c r="Q336" i="1"/>
  <c r="P336" i="1"/>
  <c r="S335" i="1"/>
  <c r="R335" i="1"/>
  <c r="Q335" i="1"/>
  <c r="P335" i="1"/>
  <c r="V334" i="1"/>
  <c r="U334" i="1"/>
  <c r="T334" i="1"/>
  <c r="S334" i="1"/>
  <c r="R334" i="1"/>
  <c r="Q334" i="1"/>
  <c r="P334" i="1"/>
  <c r="Y333" i="1"/>
  <c r="X333" i="1"/>
  <c r="W333" i="1"/>
  <c r="V333" i="1"/>
  <c r="U333" i="1"/>
  <c r="T333" i="1"/>
  <c r="S333" i="1"/>
  <c r="R333" i="1"/>
  <c r="Q333" i="1"/>
  <c r="P333" i="1"/>
  <c r="S332" i="1"/>
  <c r="R332" i="1"/>
  <c r="Q332" i="1"/>
  <c r="P332" i="1"/>
  <c r="V331" i="1"/>
  <c r="U331" i="1"/>
  <c r="T331" i="1"/>
  <c r="S331" i="1"/>
  <c r="R331" i="1"/>
  <c r="Q331" i="1"/>
  <c r="P331" i="1"/>
  <c r="Y330" i="1"/>
  <c r="X330" i="1"/>
  <c r="W330" i="1"/>
  <c r="V330" i="1"/>
  <c r="U330" i="1"/>
  <c r="T330" i="1"/>
  <c r="S330" i="1"/>
  <c r="R330" i="1"/>
  <c r="Q330" i="1"/>
  <c r="P330" i="1"/>
  <c r="Y327" i="1"/>
  <c r="X327" i="1"/>
  <c r="W327" i="1"/>
  <c r="S329" i="1"/>
  <c r="R329" i="1"/>
  <c r="Q329" i="1"/>
  <c r="P329" i="1"/>
  <c r="V328" i="1"/>
  <c r="U328" i="1"/>
  <c r="T328" i="1"/>
  <c r="S328" i="1"/>
  <c r="R328" i="1"/>
  <c r="Q328" i="1"/>
  <c r="P328" i="1"/>
  <c r="V327" i="1"/>
  <c r="U327" i="1"/>
  <c r="T327" i="1"/>
  <c r="S327" i="1"/>
  <c r="R327" i="1"/>
  <c r="Q327" i="1"/>
  <c r="P327" i="1"/>
  <c r="S326" i="1"/>
  <c r="R326" i="1"/>
  <c r="Q326" i="1"/>
  <c r="P326" i="1"/>
  <c r="V325" i="1"/>
  <c r="U325" i="1"/>
  <c r="T325" i="1"/>
  <c r="S325" i="1"/>
  <c r="R325" i="1"/>
  <c r="Q325" i="1"/>
  <c r="P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B3" i="3"/>
  <c r="H3" i="3" s="1"/>
  <c r="B2" i="3"/>
  <c r="H2" i="3" s="1"/>
  <c r="A195" i="3"/>
  <c r="A194" i="3"/>
  <c r="S308" i="1"/>
  <c r="R308" i="1"/>
  <c r="Q308" i="1"/>
  <c r="P308" i="1"/>
  <c r="V307" i="1"/>
  <c r="U307" i="1"/>
  <c r="T307" i="1"/>
  <c r="S307" i="1"/>
  <c r="R307" i="1"/>
  <c r="Q307" i="1"/>
  <c r="P307" i="1"/>
  <c r="Y306" i="1"/>
  <c r="X306" i="1"/>
  <c r="W306" i="1"/>
  <c r="V306" i="1"/>
  <c r="U306" i="1"/>
  <c r="T306" i="1"/>
  <c r="S306" i="1"/>
  <c r="R306" i="1"/>
  <c r="Q306" i="1"/>
  <c r="P306" i="1"/>
  <c r="A193" i="3"/>
  <c r="A192" i="3"/>
  <c r="E302" i="1"/>
  <c r="E305" i="1" s="1"/>
  <c r="E308" i="1" s="1"/>
  <c r="E311" i="1" s="1"/>
  <c r="E314" i="1" s="1"/>
  <c r="E317" i="1" s="1"/>
  <c r="E320" i="1" s="1"/>
  <c r="E323" i="1" s="1"/>
  <c r="E326" i="1" s="1"/>
  <c r="E329" i="1" s="1"/>
  <c r="E332" i="1" s="1"/>
  <c r="E335" i="1" s="1"/>
  <c r="E338" i="1" s="1"/>
  <c r="N345" i="1"/>
  <c r="M345" i="1"/>
  <c r="L345" i="1"/>
  <c r="K345" i="1"/>
  <c r="J345" i="1"/>
  <c r="I345" i="1"/>
  <c r="H345"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A191" i="3"/>
  <c r="A190" i="3"/>
  <c r="A189" i="3"/>
  <c r="A188" i="3"/>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J202" i="3" l="1"/>
  <c r="J203" i="3"/>
  <c r="I203" i="3"/>
  <c r="I202" i="3"/>
  <c r="B5" i="3"/>
  <c r="H5" i="3" s="1"/>
  <c r="B4" i="3"/>
  <c r="H4" i="3" s="1"/>
  <c r="X342" i="1"/>
  <c r="E8" i="1"/>
  <c r="A9" i="3"/>
  <c r="A6" i="3"/>
  <c r="X343" i="1"/>
  <c r="F141" i="1"/>
  <c r="F142" i="1"/>
  <c r="F145" i="1" s="1"/>
  <c r="F148" i="1" s="1"/>
  <c r="F151" i="1" s="1"/>
  <c r="F154" i="1" s="1"/>
  <c r="F157" i="1" s="1"/>
  <c r="F160" i="1" s="1"/>
  <c r="F163" i="1" s="1"/>
  <c r="F166" i="1" s="1"/>
  <c r="F169" i="1" s="1"/>
  <c r="F172" i="1" s="1"/>
  <c r="F175" i="1" s="1"/>
  <c r="F180" i="1" s="1"/>
  <c r="F183" i="1" s="1"/>
  <c r="F186" i="1" s="1"/>
  <c r="F189" i="1" s="1"/>
  <c r="F192" i="1" s="1"/>
  <c r="F195" i="1" s="1"/>
  <c r="K202" i="3" l="1"/>
  <c r="L202" i="3"/>
  <c r="L203" i="3"/>
  <c r="K203" i="3"/>
  <c r="B6" i="3"/>
  <c r="H6" i="3" s="1"/>
  <c r="B7" i="3"/>
  <c r="H7" i="3" s="1"/>
  <c r="E11" i="1"/>
  <c r="A8" i="3"/>
  <c r="A11" i="3"/>
  <c r="Y342" i="1"/>
  <c r="Y343" i="1"/>
  <c r="F144" i="1"/>
  <c r="B9" i="3" l="1"/>
  <c r="H9" i="3" s="1"/>
  <c r="B8" i="3"/>
  <c r="H8" i="3" s="1"/>
  <c r="E14" i="1"/>
  <c r="A13" i="3"/>
  <c r="A10" i="3"/>
  <c r="F147" i="1"/>
  <c r="B11" i="3" l="1"/>
  <c r="H11" i="3" s="1"/>
  <c r="B10" i="3"/>
  <c r="H10" i="3" s="1"/>
  <c r="E17" i="1"/>
  <c r="A12" i="3"/>
  <c r="A15" i="3"/>
  <c r="F150" i="1"/>
  <c r="B12" i="3" l="1"/>
  <c r="H12" i="3" s="1"/>
  <c r="B13" i="3"/>
  <c r="H13" i="3" s="1"/>
  <c r="E20" i="1"/>
  <c r="A14" i="3"/>
  <c r="A17" i="3"/>
  <c r="F153" i="1"/>
  <c r="B14" i="3" l="1"/>
  <c r="H14" i="3" s="1"/>
  <c r="E23" i="1"/>
  <c r="A19" i="3"/>
  <c r="A16" i="3"/>
  <c r="F156" i="1"/>
  <c r="E26" i="1" l="1"/>
  <c r="A18" i="3"/>
  <c r="A21" i="3"/>
  <c r="F159" i="1"/>
  <c r="E29" i="1" l="1"/>
  <c r="A20" i="3"/>
  <c r="A23" i="3"/>
  <c r="F162" i="1"/>
  <c r="E32" i="1" l="1"/>
  <c r="A25" i="3"/>
  <c r="A22" i="3"/>
  <c r="F165" i="1"/>
  <c r="E35" i="1" l="1"/>
  <c r="A24" i="3"/>
  <c r="A27" i="3"/>
  <c r="F168" i="1"/>
  <c r="E38" i="1" l="1"/>
  <c r="F171" i="1"/>
  <c r="A29" i="3"/>
  <c r="A26" i="3"/>
  <c r="E41" i="1" l="1"/>
  <c r="F174" i="1"/>
  <c r="A28" i="3"/>
  <c r="A31" i="3"/>
  <c r="E44" i="1" l="1"/>
  <c r="F179" i="1"/>
  <c r="A33" i="3"/>
  <c r="A30" i="3"/>
  <c r="E47" i="1" l="1"/>
  <c r="F182" i="1"/>
  <c r="A32" i="3"/>
  <c r="A35" i="3"/>
  <c r="E50" i="1" l="1"/>
  <c r="F185" i="1"/>
  <c r="A37" i="3"/>
  <c r="A34" i="3"/>
  <c r="E53" i="1" l="1"/>
  <c r="F188" i="1"/>
  <c r="A36" i="3"/>
  <c r="A39" i="3"/>
  <c r="E56" i="1" l="1"/>
  <c r="F191" i="1"/>
  <c r="A41" i="3"/>
  <c r="A38" i="3"/>
  <c r="E59" i="1" l="1"/>
  <c r="F194" i="1"/>
  <c r="L343" i="1"/>
  <c r="A40" i="3"/>
  <c r="A43" i="3"/>
  <c r="N341" i="1" l="1"/>
  <c r="M341" i="1"/>
  <c r="H341" i="1"/>
  <c r="L341" i="1"/>
  <c r="I341" i="1"/>
  <c r="K341" i="1"/>
  <c r="J341" i="1"/>
  <c r="E62" i="1"/>
  <c r="J342" i="1"/>
  <c r="I343" i="1"/>
  <c r="J344" i="1"/>
  <c r="K344" i="1"/>
  <c r="K343" i="1"/>
  <c r="J343" i="1"/>
  <c r="L344" i="1"/>
  <c r="L342" i="1"/>
  <c r="I344" i="1"/>
  <c r="N343" i="1"/>
  <c r="K342" i="1"/>
  <c r="M343" i="1"/>
  <c r="M342" i="1"/>
  <c r="H343" i="1"/>
  <c r="N342" i="1"/>
  <c r="H342" i="1"/>
  <c r="I342" i="1"/>
  <c r="M344" i="1"/>
  <c r="N344" i="1"/>
  <c r="H344" i="1"/>
  <c r="A45" i="3"/>
  <c r="A42" i="3"/>
  <c r="E65" i="1" l="1"/>
  <c r="A44" i="3"/>
  <c r="A47" i="3"/>
  <c r="E68" i="1" l="1"/>
  <c r="A49" i="3"/>
  <c r="A46" i="3"/>
  <c r="E71" i="1" l="1"/>
  <c r="A48" i="3"/>
  <c r="A51" i="3"/>
  <c r="E74" i="1" l="1"/>
  <c r="A53" i="3"/>
  <c r="A50" i="3"/>
  <c r="E77" i="1" l="1"/>
  <c r="A52" i="3"/>
  <c r="A55" i="3"/>
  <c r="E80" i="1" l="1"/>
  <c r="A57" i="3"/>
  <c r="A54" i="3"/>
  <c r="E83" i="1" l="1"/>
  <c r="A56" i="3"/>
  <c r="A59" i="3"/>
  <c r="E86" i="1" l="1"/>
  <c r="A58" i="3"/>
  <c r="A61" i="3"/>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A63" i="3"/>
  <c r="A60" i="3"/>
  <c r="G88" i="2" l="1"/>
  <c r="F200" i="3"/>
  <c r="F87" i="2"/>
  <c r="G201" i="3"/>
  <c r="E200" i="3"/>
  <c r="B201" i="3"/>
  <c r="H201" i="3" s="1"/>
  <c r="D201" i="3"/>
  <c r="F88" i="2"/>
  <c r="F201" i="3"/>
  <c r="G200" i="3"/>
  <c r="B200" i="3"/>
  <c r="H200" i="3" s="1"/>
  <c r="D200" i="3"/>
  <c r="E201" i="3"/>
  <c r="G87" i="2"/>
  <c r="G86" i="2"/>
  <c r="F86" i="2"/>
  <c r="G85" i="2"/>
  <c r="B198" i="3"/>
  <c r="H198" i="3" s="1"/>
  <c r="F85" i="2"/>
  <c r="B199" i="3"/>
  <c r="H199" i="3" s="1"/>
  <c r="E199" i="3"/>
  <c r="D199" i="3"/>
  <c r="F198" i="3"/>
  <c r="G198" i="3"/>
  <c r="E198" i="3"/>
  <c r="G199" i="3"/>
  <c r="D198" i="3"/>
  <c r="F199" i="3"/>
  <c r="G84" i="2"/>
  <c r="G83" i="2"/>
  <c r="D197" i="3"/>
  <c r="E196" i="3"/>
  <c r="F83" i="2"/>
  <c r="G196" i="3"/>
  <c r="F197" i="3"/>
  <c r="F196" i="3"/>
  <c r="D196" i="3"/>
  <c r="E197" i="3"/>
  <c r="F84" i="2"/>
  <c r="G197" i="3"/>
  <c r="B196" i="3"/>
  <c r="H196" i="3" s="1"/>
  <c r="B197" i="3"/>
  <c r="H197" i="3" s="1"/>
  <c r="F81" i="2"/>
  <c r="F82" i="2"/>
  <c r="G82" i="2"/>
  <c r="G81" i="2"/>
  <c r="G80" i="2"/>
  <c r="F80" i="2"/>
  <c r="F79" i="2"/>
  <c r="G79" i="2"/>
  <c r="F74" i="2"/>
  <c r="G73" i="2"/>
  <c r="G74" i="2"/>
  <c r="F77" i="2"/>
  <c r="F73" i="2"/>
  <c r="F78" i="2"/>
  <c r="G77" i="2"/>
  <c r="G78" i="2"/>
  <c r="F75" i="2"/>
  <c r="G75" i="2"/>
  <c r="F76" i="2"/>
  <c r="G76" i="2"/>
  <c r="F71" i="2"/>
  <c r="G72" i="2"/>
  <c r="G71" i="2"/>
  <c r="F72" i="2"/>
  <c r="F23" i="3"/>
  <c r="B178" i="3"/>
  <c r="H178" i="3" s="1"/>
  <c r="B55" i="3"/>
  <c r="H55" i="3" s="1"/>
  <c r="D194" i="3"/>
  <c r="B184" i="3"/>
  <c r="H184" i="3" s="1"/>
  <c r="D183" i="3"/>
  <c r="E45" i="3"/>
  <c r="F85" i="3"/>
  <c r="F7" i="3"/>
  <c r="D45" i="3"/>
  <c r="D22" i="3"/>
  <c r="E96" i="3"/>
  <c r="E68" i="3"/>
  <c r="G14" i="3"/>
  <c r="D94" i="3"/>
  <c r="F167" i="3"/>
  <c r="B90" i="3"/>
  <c r="G110" i="3"/>
  <c r="G105" i="3"/>
  <c r="D179" i="3"/>
  <c r="D105" i="3"/>
  <c r="D119" i="3"/>
  <c r="D102" i="3"/>
  <c r="D95" i="3"/>
  <c r="E18" i="3"/>
  <c r="E160" i="3"/>
  <c r="D170" i="3"/>
  <c r="G115" i="3"/>
  <c r="D152" i="3"/>
  <c r="E158" i="3"/>
  <c r="F152" i="3"/>
  <c r="F139" i="3"/>
  <c r="B138" i="3"/>
  <c r="D8" i="3"/>
  <c r="G65" i="3"/>
  <c r="B133" i="3"/>
  <c r="B23" i="3"/>
  <c r="H23" i="3" s="1"/>
  <c r="E110" i="3"/>
  <c r="F185" i="3"/>
  <c r="D5" i="3"/>
  <c r="E120" i="3"/>
  <c r="F171" i="3"/>
  <c r="D39" i="3"/>
  <c r="F142" i="3"/>
  <c r="D118" i="3"/>
  <c r="E130" i="3"/>
  <c r="G158" i="3"/>
  <c r="D21" i="3"/>
  <c r="D40" i="3"/>
  <c r="G49" i="3"/>
  <c r="F120" i="3"/>
  <c r="G57" i="3"/>
  <c r="G102" i="3"/>
  <c r="B84" i="3"/>
  <c r="G131" i="3"/>
  <c r="D47" i="3"/>
  <c r="B15" i="3"/>
  <c r="H15" i="3" s="1"/>
  <c r="D93" i="3"/>
  <c r="F46" i="3"/>
  <c r="B82" i="3"/>
  <c r="G160" i="3"/>
  <c r="E8" i="3"/>
  <c r="F34" i="3"/>
  <c r="F147" i="3"/>
  <c r="D36" i="3"/>
  <c r="D154" i="3"/>
  <c r="B132" i="3"/>
  <c r="D31" i="3"/>
  <c r="F188" i="3"/>
  <c r="D130" i="3"/>
  <c r="F4" i="3"/>
  <c r="G100" i="3"/>
  <c r="E40" i="3"/>
  <c r="E5" i="3"/>
  <c r="G67" i="3"/>
  <c r="E151" i="3"/>
  <c r="F58" i="3"/>
  <c r="F65" i="3"/>
  <c r="F127" i="3"/>
  <c r="D78" i="3"/>
  <c r="E186" i="3"/>
  <c r="F95" i="3"/>
  <c r="E184" i="3"/>
  <c r="F141" i="3"/>
  <c r="E108" i="3"/>
  <c r="B116" i="3"/>
  <c r="G183" i="3"/>
  <c r="B158" i="3"/>
  <c r="D80" i="3"/>
  <c r="B25" i="3"/>
  <c r="H25" i="3" s="1"/>
  <c r="G178" i="3"/>
  <c r="D151" i="3"/>
  <c r="G4" i="3"/>
  <c r="B74" i="3"/>
  <c r="E146" i="3"/>
  <c r="F89" i="3"/>
  <c r="B79" i="3"/>
  <c r="E116" i="3"/>
  <c r="D143" i="3"/>
  <c r="E191" i="3"/>
  <c r="G83" i="3"/>
  <c r="G37" i="3"/>
  <c r="D15" i="3"/>
  <c r="F134" i="3"/>
  <c r="D121" i="3"/>
  <c r="D114" i="3"/>
  <c r="G193" i="3"/>
  <c r="F69" i="2"/>
  <c r="G87" i="3"/>
  <c r="G95" i="3"/>
  <c r="B52" i="3"/>
  <c r="H52" i="3" s="1"/>
  <c r="D100" i="3"/>
  <c r="E79" i="3"/>
  <c r="E107" i="3"/>
  <c r="G145" i="3"/>
  <c r="F5" i="3"/>
  <c r="G103" i="3"/>
  <c r="E77" i="3"/>
  <c r="F108" i="3"/>
  <c r="F104" i="3"/>
  <c r="D68" i="3"/>
  <c r="D186" i="3"/>
  <c r="D103" i="3"/>
  <c r="E105" i="3"/>
  <c r="B114" i="3"/>
  <c r="D125" i="3"/>
  <c r="E173" i="3"/>
  <c r="E124" i="3"/>
  <c r="G166" i="3"/>
  <c r="B91" i="3"/>
  <c r="G176" i="3"/>
  <c r="G94" i="3"/>
  <c r="G161" i="3"/>
  <c r="F170" i="3"/>
  <c r="G114" i="3"/>
  <c r="D182" i="3"/>
  <c r="G40" i="3"/>
  <c r="F121" i="3"/>
  <c r="F193" i="3"/>
  <c r="F101" i="3"/>
  <c r="F164" i="3"/>
  <c r="B36" i="3"/>
  <c r="H36" i="3" s="1"/>
  <c r="E38" i="3"/>
  <c r="B66" i="3"/>
  <c r="B39" i="3"/>
  <c r="H39" i="3" s="1"/>
  <c r="G46" i="3"/>
  <c r="E66" i="3"/>
  <c r="F94" i="3"/>
  <c r="E176" i="3"/>
  <c r="G125" i="3"/>
  <c r="E103" i="3"/>
  <c r="B24" i="3"/>
  <c r="H24" i="3" s="1"/>
  <c r="F126" i="3"/>
  <c r="D112" i="3"/>
  <c r="D87" i="3"/>
  <c r="B16" i="3"/>
  <c r="H16" i="3" s="1"/>
  <c r="F125" i="3"/>
  <c r="E119" i="3"/>
  <c r="G63" i="3"/>
  <c r="B40" i="3"/>
  <c r="H40" i="3" s="1"/>
  <c r="B177" i="3"/>
  <c r="H177" i="3" s="1"/>
  <c r="E133" i="3"/>
  <c r="E129" i="3"/>
  <c r="E150" i="3"/>
  <c r="B85" i="3"/>
  <c r="E112" i="3"/>
  <c r="D81" i="3"/>
  <c r="B50" i="3"/>
  <c r="H50" i="3" s="1"/>
  <c r="B127" i="3"/>
  <c r="F52" i="3"/>
  <c r="E167" i="3"/>
  <c r="D195" i="3"/>
  <c r="G157" i="3"/>
  <c r="E99" i="3"/>
  <c r="G140" i="3"/>
  <c r="E92" i="3"/>
  <c r="E13" i="3"/>
  <c r="G48" i="3"/>
  <c r="F17" i="3"/>
  <c r="B104" i="3"/>
  <c r="E46" i="3"/>
  <c r="G97" i="3"/>
  <c r="F80" i="3"/>
  <c r="E170" i="3"/>
  <c r="B109" i="3"/>
  <c r="B77" i="3"/>
  <c r="G10" i="3"/>
  <c r="G79" i="3"/>
  <c r="D169" i="3"/>
  <c r="D32" i="3"/>
  <c r="F75" i="3"/>
  <c r="B159" i="3"/>
  <c r="D145" i="3"/>
  <c r="B47" i="3"/>
  <c r="E114" i="3"/>
  <c r="F51" i="3"/>
  <c r="E82" i="3"/>
  <c r="G172" i="3"/>
  <c r="E121" i="3"/>
  <c r="B134" i="3"/>
  <c r="D74" i="3"/>
  <c r="D56" i="3"/>
  <c r="D185" i="3"/>
  <c r="E154" i="3"/>
  <c r="D97" i="3"/>
  <c r="E25" i="3"/>
  <c r="B124" i="3"/>
  <c r="G187" i="3"/>
  <c r="B185" i="3"/>
  <c r="H185" i="3" s="1"/>
  <c r="E48" i="3"/>
  <c r="B83" i="3"/>
  <c r="E161" i="3"/>
  <c r="G135" i="3"/>
  <c r="G153" i="3"/>
  <c r="G150" i="3"/>
  <c r="E63" i="3"/>
  <c r="F59" i="3"/>
  <c r="D63" i="3"/>
  <c r="F187" i="3"/>
  <c r="B183" i="3"/>
  <c r="H183" i="3" s="1"/>
  <c r="B72" i="3"/>
  <c r="G129" i="3"/>
  <c r="B131" i="3"/>
  <c r="F99" i="3"/>
  <c r="E90" i="3"/>
  <c r="F54" i="3"/>
  <c r="E192" i="3"/>
  <c r="B125" i="3"/>
  <c r="B141" i="3"/>
  <c r="D23" i="3"/>
  <c r="G96" i="3"/>
  <c r="B87" i="3"/>
  <c r="G39" i="3"/>
  <c r="B67" i="3"/>
  <c r="F48" i="3"/>
  <c r="B148" i="3"/>
  <c r="D180" i="3"/>
  <c r="G12" i="3"/>
  <c r="E51" i="3"/>
  <c r="D54" i="3"/>
  <c r="D19" i="3"/>
  <c r="D62" i="3"/>
  <c r="E73" i="3"/>
  <c r="E136" i="3"/>
  <c r="B173" i="3"/>
  <c r="H173" i="3" s="1"/>
  <c r="B21" i="3"/>
  <c r="H21" i="3" s="1"/>
  <c r="G152" i="3"/>
  <c r="G127" i="3"/>
  <c r="E41" i="3"/>
  <c r="G130" i="3"/>
  <c r="E24" i="3"/>
  <c r="B181" i="3"/>
  <c r="H181" i="3" s="1"/>
  <c r="G194" i="3"/>
  <c r="F161" i="3"/>
  <c r="B119" i="3"/>
  <c r="G20" i="3"/>
  <c r="E26" i="3"/>
  <c r="D115" i="3"/>
  <c r="E137" i="3"/>
  <c r="E27" i="3"/>
  <c r="F62" i="3"/>
  <c r="G156" i="3"/>
  <c r="G185" i="3"/>
  <c r="F73" i="3"/>
  <c r="F21" i="3"/>
  <c r="B107" i="3"/>
  <c r="E102" i="3"/>
  <c r="G62" i="3"/>
  <c r="F143" i="3"/>
  <c r="D6" i="3"/>
  <c r="B147" i="3"/>
  <c r="E101" i="3"/>
  <c r="E61" i="3"/>
  <c r="F153" i="3"/>
  <c r="F189" i="3"/>
  <c r="G190" i="3"/>
  <c r="E128" i="3"/>
  <c r="G107" i="3"/>
  <c r="E11" i="3"/>
  <c r="D96" i="3"/>
  <c r="B64" i="3"/>
  <c r="B155" i="3"/>
  <c r="E157" i="3"/>
  <c r="G15" i="3"/>
  <c r="G171" i="3"/>
  <c r="B98" i="3"/>
  <c r="B35" i="3"/>
  <c r="H35" i="3" s="1"/>
  <c r="G112" i="3"/>
  <c r="B100" i="3"/>
  <c r="D101" i="3"/>
  <c r="G89" i="3"/>
  <c r="B43" i="3"/>
  <c r="H43" i="3" s="1"/>
  <c r="G59" i="3"/>
  <c r="F24" i="3"/>
  <c r="B186" i="3"/>
  <c r="H186" i="3" s="1"/>
  <c r="F25" i="3"/>
  <c r="D177" i="3"/>
  <c r="D193" i="3"/>
  <c r="G69" i="3"/>
  <c r="F179" i="3"/>
  <c r="G54" i="3"/>
  <c r="B42" i="3"/>
  <c r="H42" i="3" s="1"/>
  <c r="D166" i="3"/>
  <c r="E54" i="3"/>
  <c r="F70" i="2"/>
  <c r="D86" i="3"/>
  <c r="G128" i="3"/>
  <c r="E71" i="3"/>
  <c r="F56" i="3"/>
  <c r="G144" i="3"/>
  <c r="F82" i="3"/>
  <c r="B157" i="3"/>
  <c r="D58" i="3"/>
  <c r="E125" i="3"/>
  <c r="D79" i="3"/>
  <c r="G184" i="3"/>
  <c r="B105" i="3"/>
  <c r="B20" i="3"/>
  <c r="H20" i="3" s="1"/>
  <c r="F181" i="3"/>
  <c r="G169" i="3"/>
  <c r="G69" i="2"/>
  <c r="B59" i="3"/>
  <c r="H59" i="3" s="1"/>
  <c r="G8" i="3"/>
  <c r="F180" i="3"/>
  <c r="G98" i="3"/>
  <c r="B142" i="3"/>
  <c r="F71" i="3"/>
  <c r="F74" i="3"/>
  <c r="D129" i="3"/>
  <c r="D127" i="3"/>
  <c r="F159" i="3"/>
  <c r="F118" i="3"/>
  <c r="E83" i="3"/>
  <c r="E6" i="3"/>
  <c r="F35" i="3"/>
  <c r="F13" i="3"/>
  <c r="F129" i="3"/>
  <c r="G189" i="3"/>
  <c r="F12" i="3"/>
  <c r="D160" i="3"/>
  <c r="G141" i="3"/>
  <c r="F112" i="3"/>
  <c r="E100" i="3"/>
  <c r="G118" i="3"/>
  <c r="E156" i="3"/>
  <c r="G192" i="3"/>
  <c r="B115" i="3"/>
  <c r="E127" i="3"/>
  <c r="G136" i="3"/>
  <c r="D66" i="3"/>
  <c r="B111" i="3"/>
  <c r="B101" i="3"/>
  <c r="B18" i="3"/>
  <c r="H18" i="3" s="1"/>
  <c r="F130" i="3"/>
  <c r="E109" i="3"/>
  <c r="D84" i="3"/>
  <c r="D191" i="3"/>
  <c r="D7" i="3"/>
  <c r="E22" i="3"/>
  <c r="B95" i="3"/>
  <c r="G108" i="3"/>
  <c r="E159" i="3"/>
  <c r="F44" i="3"/>
  <c r="B61" i="3"/>
  <c r="H61" i="3" s="1"/>
  <c r="F33" i="3"/>
  <c r="G106" i="3"/>
  <c r="D72" i="3"/>
  <c r="E10" i="3"/>
  <c r="E56" i="3"/>
  <c r="E86" i="3"/>
  <c r="D30" i="3"/>
  <c r="B174" i="3"/>
  <c r="H174" i="3" s="1"/>
  <c r="F158" i="3"/>
  <c r="F195" i="3"/>
  <c r="B58" i="3"/>
  <c r="H58" i="3" s="1"/>
  <c r="B164" i="3"/>
  <c r="B76" i="3"/>
  <c r="E9" i="3"/>
  <c r="F78" i="3"/>
  <c r="F160" i="3"/>
  <c r="F169" i="3"/>
  <c r="F19" i="3"/>
  <c r="D37" i="3"/>
  <c r="F136" i="3"/>
  <c r="B153" i="3"/>
  <c r="D61" i="3"/>
  <c r="E172" i="3"/>
  <c r="F151" i="3"/>
  <c r="F131" i="3"/>
  <c r="F41" i="3"/>
  <c r="G3" i="3"/>
  <c r="F102" i="3"/>
  <c r="E89" i="3"/>
  <c r="B156" i="3"/>
  <c r="D108" i="3"/>
  <c r="F182" i="3"/>
  <c r="E85" i="3"/>
  <c r="E190" i="3"/>
  <c r="D113" i="3"/>
  <c r="G35" i="3"/>
  <c r="B34" i="3"/>
  <c r="H34" i="3" s="1"/>
  <c r="B63" i="3"/>
  <c r="H63" i="3" s="1"/>
  <c r="G25" i="3"/>
  <c r="E179" i="3"/>
  <c r="G43" i="3"/>
  <c r="F67" i="3"/>
  <c r="G111" i="3"/>
  <c r="G44" i="3"/>
  <c r="D192" i="3"/>
  <c r="E188" i="3"/>
  <c r="G139" i="3"/>
  <c r="F72" i="3"/>
  <c r="F111" i="3"/>
  <c r="B144" i="3"/>
  <c r="D26" i="3"/>
  <c r="E140" i="3"/>
  <c r="D76" i="3"/>
  <c r="E37" i="3"/>
  <c r="B70" i="3"/>
  <c r="F144" i="3"/>
  <c r="B108" i="3"/>
  <c r="D110" i="3"/>
  <c r="D146" i="3"/>
  <c r="E144" i="3"/>
  <c r="B163" i="3"/>
  <c r="G137" i="3"/>
  <c r="B122" i="3"/>
  <c r="F88" i="3"/>
  <c r="G154" i="3"/>
  <c r="E168" i="3"/>
  <c r="D70" i="3"/>
  <c r="D64" i="3"/>
  <c r="E115" i="3"/>
  <c r="F79" i="3"/>
  <c r="D156" i="3"/>
  <c r="E16" i="3"/>
  <c r="B126" i="3"/>
  <c r="E34" i="3"/>
  <c r="F83" i="3"/>
  <c r="D83" i="3"/>
  <c r="E59" i="3"/>
  <c r="G74" i="3"/>
  <c r="G71" i="3"/>
  <c r="E87" i="3"/>
  <c r="E117" i="3"/>
  <c r="E62" i="3"/>
  <c r="F166" i="3"/>
  <c r="D159" i="3"/>
  <c r="B161" i="3"/>
  <c r="D99" i="3"/>
  <c r="G51" i="3"/>
  <c r="G52" i="3"/>
  <c r="E169" i="3"/>
  <c r="E3" i="3"/>
  <c r="D14" i="3"/>
  <c r="B136" i="3"/>
  <c r="B37" i="3"/>
  <c r="H37" i="3" s="1"/>
  <c r="G175" i="3"/>
  <c r="B140" i="3"/>
  <c r="F149" i="3"/>
  <c r="B172" i="3"/>
  <c r="H172" i="3" s="1"/>
  <c r="F28" i="3"/>
  <c r="B170" i="3"/>
  <c r="F37" i="3"/>
  <c r="G113" i="3"/>
  <c r="E178" i="3"/>
  <c r="G58" i="3"/>
  <c r="E104" i="3"/>
  <c r="G72" i="3"/>
  <c r="D117" i="3"/>
  <c r="E131" i="3"/>
  <c r="B48" i="3"/>
  <c r="H48" i="3" s="1"/>
  <c r="F30" i="3"/>
  <c r="G6" i="3"/>
  <c r="G47" i="3"/>
  <c r="E183" i="3"/>
  <c r="E81" i="3"/>
  <c r="F81" i="3"/>
  <c r="B28" i="3"/>
  <c r="H28" i="3" s="1"/>
  <c r="G124" i="3"/>
  <c r="B150" i="3"/>
  <c r="B128" i="3"/>
  <c r="E164" i="3"/>
  <c r="B78" i="3"/>
  <c r="G162" i="3"/>
  <c r="D82" i="3"/>
  <c r="F92" i="3"/>
  <c r="E153" i="3"/>
  <c r="D162" i="3"/>
  <c r="G173" i="3"/>
  <c r="D46" i="3"/>
  <c r="E35" i="3"/>
  <c r="F10" i="3"/>
  <c r="G170" i="3"/>
  <c r="F156" i="3"/>
  <c r="G11" i="3"/>
  <c r="G155" i="3"/>
  <c r="B86" i="3"/>
  <c r="F64" i="3"/>
  <c r="F69" i="3"/>
  <c r="E42" i="3"/>
  <c r="E171" i="3"/>
  <c r="G22" i="3"/>
  <c r="B139" i="3"/>
  <c r="D137" i="3"/>
  <c r="D184" i="3"/>
  <c r="G104" i="3"/>
  <c r="D9" i="3"/>
  <c r="D134" i="3"/>
  <c r="F163" i="3"/>
  <c r="G33" i="3"/>
  <c r="F165" i="3"/>
  <c r="D141" i="3"/>
  <c r="E74" i="3"/>
  <c r="G163" i="3"/>
  <c r="D189" i="3"/>
  <c r="B165" i="3"/>
  <c r="G76" i="3"/>
  <c r="G32" i="3"/>
  <c r="B92" i="3"/>
  <c r="D2" i="3"/>
  <c r="B179" i="3"/>
  <c r="H179" i="3" s="1"/>
  <c r="F115" i="3"/>
  <c r="D120" i="3"/>
  <c r="G121" i="3"/>
  <c r="B167" i="3"/>
  <c r="F176" i="3"/>
  <c r="F124" i="3"/>
  <c r="G31" i="3"/>
  <c r="F8" i="3"/>
  <c r="E58" i="3"/>
  <c r="D77" i="3"/>
  <c r="D75" i="3"/>
  <c r="F117" i="3"/>
  <c r="G174" i="3"/>
  <c r="D27" i="3"/>
  <c r="E118" i="3"/>
  <c r="D50" i="3"/>
  <c r="B154" i="3"/>
  <c r="B96" i="3"/>
  <c r="D168" i="3"/>
  <c r="F90" i="3"/>
  <c r="B68" i="3"/>
  <c r="F77" i="3"/>
  <c r="B112" i="3"/>
  <c r="E30" i="3"/>
  <c r="E122" i="3"/>
  <c r="G91" i="3"/>
  <c r="G80" i="3"/>
  <c r="D106" i="3"/>
  <c r="D131" i="3"/>
  <c r="G177" i="3"/>
  <c r="D12" i="3"/>
  <c r="D67" i="3"/>
  <c r="D104" i="3"/>
  <c r="G179" i="3"/>
  <c r="B118" i="3"/>
  <c r="D111" i="3"/>
  <c r="B93" i="3"/>
  <c r="F93" i="3"/>
  <c r="G84" i="3"/>
  <c r="B102" i="3"/>
  <c r="F110" i="3"/>
  <c r="F38" i="3"/>
  <c r="D69" i="3"/>
  <c r="E2" i="3"/>
  <c r="D138" i="3"/>
  <c r="E76" i="3"/>
  <c r="E152" i="3"/>
  <c r="F63" i="3"/>
  <c r="B56" i="3"/>
  <c r="H56" i="3" s="1"/>
  <c r="D88" i="3"/>
  <c r="G168" i="3"/>
  <c r="B117" i="3"/>
  <c r="G122" i="3"/>
  <c r="B75" i="3"/>
  <c r="G146" i="3"/>
  <c r="F107" i="3"/>
  <c r="G133" i="3"/>
  <c r="G93" i="3"/>
  <c r="G99" i="3"/>
  <c r="G23" i="3"/>
  <c r="G159" i="3"/>
  <c r="B69" i="3"/>
  <c r="B71" i="3"/>
  <c r="E43" i="3"/>
  <c r="F154" i="3"/>
  <c r="E163" i="3"/>
  <c r="E49" i="3"/>
  <c r="G55" i="3"/>
  <c r="F27" i="3"/>
  <c r="G75" i="3"/>
  <c r="B180" i="3"/>
  <c r="H180" i="3" s="1"/>
  <c r="G188" i="3"/>
  <c r="B135" i="3"/>
  <c r="G41" i="3"/>
  <c r="G56" i="3"/>
  <c r="B97" i="3"/>
  <c r="E23" i="3"/>
  <c r="E189" i="3"/>
  <c r="G17" i="3"/>
  <c r="F184" i="3"/>
  <c r="F11" i="3"/>
  <c r="G142" i="3"/>
  <c r="G138" i="3"/>
  <c r="F57" i="3"/>
  <c r="D173" i="3"/>
  <c r="D116" i="3"/>
  <c r="B189" i="3"/>
  <c r="H189" i="3" s="1"/>
  <c r="E53" i="3"/>
  <c r="B29" i="3"/>
  <c r="H29" i="3" s="1"/>
  <c r="D20" i="3"/>
  <c r="B99" i="3"/>
  <c r="D150" i="3"/>
  <c r="B60" i="3"/>
  <c r="H60" i="3" s="1"/>
  <c r="G86" i="3"/>
  <c r="F20" i="3"/>
  <c r="F172" i="3"/>
  <c r="F168" i="3"/>
  <c r="E174" i="3"/>
  <c r="E177" i="3"/>
  <c r="B169" i="3"/>
  <c r="E65" i="3"/>
  <c r="E181" i="3"/>
  <c r="G132" i="3"/>
  <c r="B62" i="3"/>
  <c r="D10" i="3"/>
  <c r="D190" i="3"/>
  <c r="E50" i="3"/>
  <c r="D161" i="3"/>
  <c r="D158" i="3"/>
  <c r="B146" i="3"/>
  <c r="E88" i="3"/>
  <c r="F113" i="3"/>
  <c r="E57" i="3"/>
  <c r="E91" i="3"/>
  <c r="D126" i="3"/>
  <c r="F119" i="3"/>
  <c r="E93" i="3"/>
  <c r="B137" i="3"/>
  <c r="F22" i="3"/>
  <c r="D181" i="3"/>
  <c r="G149" i="3"/>
  <c r="B113" i="3"/>
  <c r="G19" i="3"/>
  <c r="G148" i="3"/>
  <c r="D140" i="3"/>
  <c r="E19" i="3"/>
  <c r="F105" i="3"/>
  <c r="G90" i="3"/>
  <c r="F36" i="3"/>
  <c r="B188" i="3"/>
  <c r="H188" i="3" s="1"/>
  <c r="G70" i="2"/>
  <c r="F114" i="3"/>
  <c r="G186" i="3"/>
  <c r="E113" i="3"/>
  <c r="B120" i="3"/>
  <c r="F116" i="3"/>
  <c r="F42" i="3"/>
  <c r="F3" i="3"/>
  <c r="D107" i="3"/>
  <c r="E84" i="3"/>
  <c r="E39" i="3"/>
  <c r="B81" i="3"/>
  <c r="B73" i="3"/>
  <c r="G119" i="3"/>
  <c r="F135" i="3"/>
  <c r="D124" i="3"/>
  <c r="D128" i="3"/>
  <c r="F39" i="3"/>
  <c r="B38" i="3"/>
  <c r="H38" i="3" s="1"/>
  <c r="F66" i="3"/>
  <c r="D153" i="3"/>
  <c r="G7" i="3"/>
  <c r="E141" i="3"/>
  <c r="D29" i="3"/>
  <c r="F191" i="3"/>
  <c r="D136" i="3"/>
  <c r="D165" i="3"/>
  <c r="E69" i="3"/>
  <c r="B162" i="3"/>
  <c r="E185" i="3"/>
  <c r="D148" i="3"/>
  <c r="G167" i="3"/>
  <c r="F150" i="3"/>
  <c r="F96" i="3"/>
  <c r="D4" i="3"/>
  <c r="E134" i="3"/>
  <c r="D42" i="3"/>
  <c r="B175" i="3"/>
  <c r="H175" i="3" s="1"/>
  <c r="G18" i="3"/>
  <c r="D65" i="3"/>
  <c r="E123" i="3"/>
  <c r="F100" i="3"/>
  <c r="E20" i="3"/>
  <c r="D90" i="3"/>
  <c r="B168" i="3"/>
  <c r="E44" i="3"/>
  <c r="G143" i="3"/>
  <c r="E31" i="3"/>
  <c r="E135" i="3"/>
  <c r="E132" i="3"/>
  <c r="B110" i="3"/>
  <c r="G88" i="3"/>
  <c r="D17" i="3"/>
  <c r="E14" i="3"/>
  <c r="F15" i="3"/>
  <c r="E80" i="3"/>
  <c r="D24" i="3"/>
  <c r="B149" i="3"/>
  <c r="D18" i="3"/>
  <c r="B49" i="3"/>
  <c r="H49" i="3" s="1"/>
  <c r="B27" i="3"/>
  <c r="H27" i="3" s="1"/>
  <c r="F138" i="3"/>
  <c r="F123" i="3"/>
  <c r="F192" i="3"/>
  <c r="B130" i="3"/>
  <c r="F2" i="3"/>
  <c r="G66" i="3"/>
  <c r="E94" i="3"/>
  <c r="E175" i="3"/>
  <c r="E98" i="3"/>
  <c r="D175" i="3"/>
  <c r="E67" i="3"/>
  <c r="D71" i="3"/>
  <c r="F109" i="3"/>
  <c r="E138" i="3"/>
  <c r="D16" i="3"/>
  <c r="B26" i="3"/>
  <c r="H26" i="3" s="1"/>
  <c r="D35" i="3"/>
  <c r="F50" i="3"/>
  <c r="D144" i="3"/>
  <c r="F53" i="3"/>
  <c r="D51" i="3"/>
  <c r="E75" i="3"/>
  <c r="D122" i="3"/>
  <c r="E29" i="3"/>
  <c r="E17" i="3"/>
  <c r="F70" i="3"/>
  <c r="E72" i="3"/>
  <c r="D11" i="3"/>
  <c r="D178" i="3"/>
  <c r="F29" i="3"/>
  <c r="E165" i="3"/>
  <c r="B46" i="3"/>
  <c r="H46" i="3" s="1"/>
  <c r="F177" i="3"/>
  <c r="G9" i="3"/>
  <c r="F60" i="3"/>
  <c r="E97" i="3"/>
  <c r="E155" i="3"/>
  <c r="D98" i="3"/>
  <c r="B182" i="3"/>
  <c r="H182" i="3" s="1"/>
  <c r="E148" i="3"/>
  <c r="F31" i="3"/>
  <c r="G182" i="3"/>
  <c r="F106" i="3"/>
  <c r="D171" i="3"/>
  <c r="E47" i="3"/>
  <c r="E55" i="3"/>
  <c r="D52" i="3"/>
  <c r="B57" i="3"/>
  <c r="H57" i="3" s="1"/>
  <c r="G147" i="3"/>
  <c r="D172" i="3"/>
  <c r="E95" i="3"/>
  <c r="F175" i="3"/>
  <c r="B176" i="3"/>
  <c r="H176" i="3" s="1"/>
  <c r="G61" i="3"/>
  <c r="B32" i="3"/>
  <c r="H32" i="3" s="1"/>
  <c r="D91" i="3"/>
  <c r="G5" i="3"/>
  <c r="G2" i="3"/>
  <c r="G77" i="3"/>
  <c r="F32" i="3"/>
  <c r="G109" i="3"/>
  <c r="G123" i="3"/>
  <c r="G34" i="3"/>
  <c r="G38" i="3"/>
  <c r="F87" i="3"/>
  <c r="F40" i="3"/>
  <c r="D176" i="3"/>
  <c r="B45" i="3"/>
  <c r="H45" i="3" s="1"/>
  <c r="D163" i="3"/>
  <c r="E193" i="3"/>
  <c r="G85" i="3"/>
  <c r="E15" i="3"/>
  <c r="B31" i="3"/>
  <c r="H31" i="3" s="1"/>
  <c r="B65" i="3"/>
  <c r="G21" i="3"/>
  <c r="E33" i="3"/>
  <c r="B103" i="3"/>
  <c r="F173" i="3"/>
  <c r="E166" i="3"/>
  <c r="G29" i="3"/>
  <c r="F76" i="3"/>
  <c r="G117" i="3"/>
  <c r="B17" i="3"/>
  <c r="H17" i="3" s="1"/>
  <c r="G70" i="3"/>
  <c r="F45" i="3"/>
  <c r="B19" i="3"/>
  <c r="H19" i="3" s="1"/>
  <c r="G28" i="3"/>
  <c r="B151" i="3"/>
  <c r="F86" i="3"/>
  <c r="G73" i="3"/>
  <c r="F186" i="3"/>
  <c r="B33" i="3"/>
  <c r="H33" i="3" s="1"/>
  <c r="D147" i="3"/>
  <c r="E180" i="3"/>
  <c r="G36" i="3"/>
  <c r="G82" i="3"/>
  <c r="F137" i="3"/>
  <c r="G64" i="3"/>
  <c r="F157" i="3"/>
  <c r="E126" i="3"/>
  <c r="F49" i="3"/>
  <c r="F174" i="3"/>
  <c r="F55" i="3"/>
  <c r="G134" i="3"/>
  <c r="D149" i="3"/>
  <c r="B123" i="3"/>
  <c r="F145" i="3"/>
  <c r="G120" i="3"/>
  <c r="F9" i="3"/>
  <c r="F47" i="3"/>
  <c r="F148" i="3"/>
  <c r="D167" i="3"/>
  <c r="D92" i="3"/>
  <c r="E143" i="3"/>
  <c r="E12" i="3"/>
  <c r="D85" i="3"/>
  <c r="D48" i="3"/>
  <c r="G24" i="3"/>
  <c r="F43" i="3"/>
  <c r="G60" i="3"/>
  <c r="D133" i="3"/>
  <c r="F91" i="3"/>
  <c r="G30" i="3"/>
  <c r="F128" i="3"/>
  <c r="E162" i="3"/>
  <c r="D123" i="3"/>
  <c r="D3" i="3"/>
  <c r="D89" i="3"/>
  <c r="F18" i="3"/>
  <c r="G78" i="3"/>
  <c r="D38" i="3"/>
  <c r="E78" i="3"/>
  <c r="F194" i="3"/>
  <c r="B51" i="3"/>
  <c r="H51" i="3" s="1"/>
  <c r="F122" i="3"/>
  <c r="G101" i="3"/>
  <c r="D44" i="3"/>
  <c r="E60" i="3"/>
  <c r="F61" i="3"/>
  <c r="B80" i="3"/>
  <c r="G151" i="3"/>
  <c r="E106" i="3"/>
  <c r="E194" i="3"/>
  <c r="F98" i="3"/>
  <c r="B44" i="3"/>
  <c r="H44" i="3" s="1"/>
  <c r="F178" i="3"/>
  <c r="G45" i="3"/>
  <c r="D49" i="3"/>
  <c r="B166" i="3"/>
  <c r="F6" i="3"/>
  <c r="B143" i="3"/>
  <c r="E21" i="3"/>
  <c r="F140" i="3"/>
  <c r="D43" i="3"/>
  <c r="E7" i="3"/>
  <c r="D33" i="3"/>
  <c r="D53" i="3"/>
  <c r="G13" i="3"/>
  <c r="D188" i="3"/>
  <c r="D132" i="3"/>
  <c r="G180" i="3"/>
  <c r="F133" i="3"/>
  <c r="D60" i="3"/>
  <c r="D164" i="3"/>
  <c r="E64" i="3"/>
  <c r="B145" i="3"/>
  <c r="G92" i="3"/>
  <c r="D139" i="3"/>
  <c r="E28" i="3"/>
  <c r="E70" i="3"/>
  <c r="E195" i="3"/>
  <c r="B160" i="3"/>
  <c r="E139" i="3"/>
  <c r="D187" i="3"/>
  <c r="D34" i="3"/>
  <c r="B94" i="3"/>
  <c r="E187" i="3"/>
  <c r="G81" i="3"/>
  <c r="E111" i="3"/>
  <c r="E147" i="3"/>
  <c r="B22" i="3"/>
  <c r="H22" i="3" s="1"/>
  <c r="D135" i="3"/>
  <c r="F132" i="3"/>
  <c r="E182" i="3"/>
  <c r="E4" i="3"/>
  <c r="E149" i="3"/>
  <c r="F16" i="3"/>
  <c r="G126" i="3"/>
  <c r="D142" i="3"/>
  <c r="B121" i="3"/>
  <c r="E36" i="3"/>
  <c r="F183" i="3"/>
  <c r="B30" i="3"/>
  <c r="H30" i="3" s="1"/>
  <c r="G181" i="3"/>
  <c r="B187" i="3"/>
  <c r="H187" i="3" s="1"/>
  <c r="B53" i="3"/>
  <c r="H53" i="3" s="1"/>
  <c r="D157" i="3"/>
  <c r="B41" i="3"/>
  <c r="H41" i="3" s="1"/>
  <c r="F103" i="3"/>
  <c r="F14" i="3"/>
  <c r="G16" i="3"/>
  <c r="F84" i="3"/>
  <c r="B152" i="3"/>
  <c r="G53" i="3"/>
  <c r="E52" i="3"/>
  <c r="E32" i="3"/>
  <c r="D155" i="3"/>
  <c r="F146" i="3"/>
  <c r="B129" i="3"/>
  <c r="F155" i="3"/>
  <c r="F190" i="3"/>
  <c r="D13" i="3"/>
  <c r="D109" i="3"/>
  <c r="F68" i="3"/>
  <c r="D59" i="3"/>
  <c r="G50" i="3"/>
  <c r="G27" i="3"/>
  <c r="D28" i="3"/>
  <c r="D73" i="3"/>
  <c r="B194" i="3"/>
  <c r="H194" i="3" s="1"/>
  <c r="D55" i="3"/>
  <c r="G191" i="3"/>
  <c r="G42" i="3"/>
  <c r="F26" i="3"/>
  <c r="G68" i="3"/>
  <c r="E142" i="3"/>
  <c r="G195" i="3"/>
  <c r="B106" i="3"/>
  <c r="G26" i="3"/>
  <c r="D41" i="3"/>
  <c r="E145" i="3"/>
  <c r="D174" i="3"/>
  <c r="B88" i="3"/>
  <c r="G165" i="3"/>
  <c r="B54" i="3"/>
  <c r="H54" i="3" s="1"/>
  <c r="B89" i="3"/>
  <c r="F97" i="3"/>
  <c r="B171" i="3"/>
  <c r="D57" i="3"/>
  <c r="F162" i="3"/>
  <c r="D25" i="3"/>
  <c r="G116" i="3"/>
  <c r="B195" i="3"/>
  <c r="H195" i="3" s="1"/>
  <c r="G164" i="3"/>
  <c r="F35" i="2"/>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F47" i="2"/>
  <c r="G47" i="2"/>
  <c r="F6" i="2"/>
  <c r="F54" i="2"/>
  <c r="F51" i="2"/>
  <c r="F27" i="2"/>
  <c r="F66" i="2"/>
  <c r="G51" i="2"/>
  <c r="G59" i="2"/>
  <c r="F10" i="2"/>
  <c r="G31" i="2"/>
  <c r="G39" i="2"/>
  <c r="F63" i="2"/>
  <c r="G19" i="2"/>
  <c r="F67" i="2"/>
  <c r="G43" i="2"/>
  <c r="F18" i="2"/>
  <c r="H47" i="3"/>
  <c r="G15" i="2"/>
  <c r="F14" i="2"/>
  <c r="F19" i="2"/>
  <c r="F11" i="2"/>
  <c r="G23" i="2"/>
  <c r="F31" i="2"/>
  <c r="F62" i="2"/>
  <c r="F58" i="2"/>
  <c r="G3" i="2"/>
  <c r="F7" i="2"/>
  <c r="G7" i="2"/>
  <c r="F38" i="2"/>
  <c r="F55" i="2"/>
  <c r="G55" i="2"/>
  <c r="F43" i="2"/>
  <c r="F42" i="2"/>
  <c r="G27" i="2"/>
  <c r="B193" i="3"/>
  <c r="H193" i="3" s="1"/>
  <c r="F30" i="2"/>
  <c r="F50" i="2"/>
  <c r="F23" i="2"/>
  <c r="F26" i="2"/>
  <c r="F15" i="2"/>
  <c r="F34" i="2"/>
  <c r="B192" i="3"/>
  <c r="H192" i="3" s="1"/>
  <c r="G11" i="2"/>
  <c r="F39" i="2"/>
  <c r="F46" i="2"/>
  <c r="B191" i="3"/>
  <c r="H191" i="3" s="1"/>
  <c r="B190" i="3"/>
  <c r="H190" i="3" s="1"/>
  <c r="A62" i="3"/>
  <c r="A65" i="3"/>
  <c r="I201" i="3" l="1"/>
  <c r="J201" i="3"/>
  <c r="I200" i="3"/>
  <c r="J200" i="3"/>
  <c r="I199" i="3"/>
  <c r="J199" i="3"/>
  <c r="I198" i="3"/>
  <c r="J198" i="3"/>
  <c r="I197" i="3"/>
  <c r="J197" i="3"/>
  <c r="I196" i="3"/>
  <c r="J196" i="3"/>
  <c r="J179" i="3"/>
  <c r="J182" i="3"/>
  <c r="J174" i="3"/>
  <c r="J172" i="3"/>
  <c r="J59" i="3"/>
  <c r="J181" i="3"/>
  <c r="J58" i="3"/>
  <c r="I58" i="3"/>
  <c r="I59" i="3"/>
  <c r="K59" i="3" s="1"/>
  <c r="J189" i="3"/>
  <c r="I194" i="3"/>
  <c r="J194" i="3"/>
  <c r="I195" i="3"/>
  <c r="J195" i="3"/>
  <c r="I2" i="3"/>
  <c r="J2"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I61" i="3"/>
  <c r="J60" i="3"/>
  <c r="I60" i="3"/>
  <c r="A67" i="3"/>
  <c r="H65" i="3"/>
  <c r="A64" i="3"/>
  <c r="H62" i="3"/>
  <c r="K200" i="3" l="1"/>
  <c r="L200" i="3"/>
  <c r="L201" i="3"/>
  <c r="K201" i="3"/>
  <c r="K198" i="3"/>
  <c r="L198" i="3"/>
  <c r="L199" i="3"/>
  <c r="K199" i="3"/>
  <c r="K196" i="3"/>
  <c r="L196" i="3"/>
  <c r="L197" i="3"/>
  <c r="K197" i="3"/>
  <c r="K58" i="3"/>
  <c r="L58" i="3"/>
  <c r="L59" i="3"/>
  <c r="L195" i="3"/>
  <c r="K195" i="3"/>
  <c r="L194" i="3"/>
  <c r="K194" i="3"/>
  <c r="K51" i="3"/>
  <c r="K191" i="3"/>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K72" i="3"/>
  <c r="L72" i="3"/>
  <c r="K73" i="3"/>
  <c r="L73" i="3"/>
  <c r="L75"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<sst xmlns="http://schemas.openxmlformats.org/spreadsheetml/2006/main" count="1737" uniqueCount="96">
  <si>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</si>
  <si>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</si>
  <si>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</si>
  <si>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</si>
  <si>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</si>
  <si>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</si>
  <si>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</si>
  <si>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</si>
  <si>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</si>
  <si>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</si>
  <si>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</si>
  <si>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</si>
  <si>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</si>
  <si>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</si>
  <si>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</si>
  <si>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</si>
  <si>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</si>
  <si>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</si>
  <si>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</si>
  <si>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</si>
  <si>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</si>
  <si>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</si>
  <si>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</si>
  <si>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</si>
  <si>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</si>
  <si>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</si>
  <si>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</si>
  <si>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</si>
  <si>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</si>
  <si>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</si>
  <si>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</si>
  <si>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</si>
  <si>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</si>
  <si>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</si>
  <si>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</si>
  <si>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</si>
  <si>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</si>
  <si>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</si>
  <si>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</si>
  <si>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</si>
  <si>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</si>
  <si>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</si>
  <si>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</si>
  <si>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</si>
  <si>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</si>
  <si>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</si>
  <si>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</si>
  <si>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</si>
  <si>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</si>
  <si>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</si>
  <si>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</si>
  <si>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</si>
  <si>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</si>
  <si>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</si>
  <si>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</si>
  <si>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</si>
  <si>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</si>
  <si>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</si>
  <si>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</si>
  <si>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</si>
  <si>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</si>
  <si>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</si>
  <si>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</si>
  <si>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</si>
  <si>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</si>
  <si>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</si>
  <si>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</si>
  <si>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</si>
  <si>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</si>
  <si>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</si>
  <si>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</si>
  <si>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</si>
  <si>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</si>
  <si>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</si>
  <si>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</si>
  <si>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</si>
  <si>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</si>
  <si>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</si>
  <si>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</si>
  <si>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</si>
  <si>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</si>
  <si>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</si>
  <si>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</si>
  <si>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</si>
  <si>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</si>
  <si>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</si>
  <si>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</si>
  <si>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</si>
  <si>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</si>
  <si>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</si>
  <si>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</si>
  <si>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</si>
  <si>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</si>
  <si>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</si>
  <si>
    <t>JCDQ</t>
  </si>
  <si>
    <t>JQ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</si>
</sst>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15">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0.383452314818" createdVersion="8" refreshedVersion="8" minRefreshableVersion="3" recordCount="319" xr:uid="{244B5875-6B7C-0845-9379-3CEC55E8685E}">
  <cacheSource type="worksheet">
    <worksheetSource ref="A1:N320"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23T00:00:00"/>
    </cacheField>
    <cacheField name="Game" numFmtId="0">
      <sharedItems containsSemiMixedTypes="0" containsString="0" containsNumber="1" containsInteger="1" minValue="1" maxValue="104"/>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1.522788541668" createdVersion="8" refreshedVersion="8" minRefreshableVersion="3" recordCount="89" xr:uid="{444AE550-84F7-4143-A867-E5A4C101577F}">
  <cacheSource type="worksheet">
    <worksheetSource ref="A1:G90" sheet="Next Gen"/>
  </cacheSource>
  <cacheFields count="12">
    <cacheField name="Game" numFmtId="0">
      <sharedItems containsSemiMixedTypes="0" containsString="0" containsNumber="1" containsInteger="1" minValue="71" maxValue="110"/>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726554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r>
    <n v="94"/>
    <x v="1"/>
    <n v="9"/>
    <n v="8"/>
    <n v="4"/>
    <n v="7"/>
    <x v="0"/>
  </r>
  <r>
    <n v="94"/>
    <x v="0"/>
    <n v="9"/>
    <n v="6"/>
    <n v="5"/>
    <n v="8"/>
    <x v="0"/>
  </r>
  <r>
    <n v="95"/>
    <x v="1"/>
    <n v="9"/>
    <n v="8"/>
    <n v="1"/>
    <n v="2"/>
    <x v="2"/>
  </r>
  <r>
    <n v="95"/>
    <x v="0"/>
    <n v="9"/>
    <n v="7"/>
    <n v="1"/>
    <n v="1"/>
    <x v="2"/>
  </r>
  <r>
    <n v="96"/>
    <x v="1"/>
    <n v="9"/>
    <n v="9"/>
    <n v="3"/>
    <n v="5"/>
    <x v="1"/>
  </r>
  <r>
    <n v="96"/>
    <x v="0"/>
    <n v="9"/>
    <n v="6"/>
    <n v="2"/>
    <n v="3"/>
    <x v="1"/>
  </r>
  <r>
    <n v="98"/>
    <x v="1"/>
    <n v="9"/>
    <n v="9"/>
    <n v="4"/>
    <n v="11"/>
    <x v="1"/>
  </r>
  <r>
    <n v="98"/>
    <x v="0"/>
    <n v="9"/>
    <n v="9"/>
    <n v="2"/>
    <n v="2"/>
    <x v="1"/>
  </r>
  <r>
    <n v="98"/>
    <x v="3"/>
    <n v="9"/>
    <n v="4"/>
    <n v="1"/>
    <n v="3"/>
    <x v="1"/>
  </r>
  <r>
    <n v="99"/>
    <x v="1"/>
    <n v="9"/>
    <n v="9"/>
    <n v="1"/>
    <n v="3"/>
    <x v="1"/>
  </r>
  <r>
    <n v="99"/>
    <x v="0"/>
    <n v="9"/>
    <n v="9"/>
    <n v="4"/>
    <n v="7"/>
    <x v="1"/>
  </r>
  <r>
    <n v="99"/>
    <x v="3"/>
    <n v="9"/>
    <n v="4"/>
    <n v="4"/>
    <n v="9"/>
    <x v="1"/>
  </r>
  <r>
    <n v="99"/>
    <x v="2"/>
    <n v="9"/>
    <n v="2"/>
    <n v="2"/>
    <n v="5"/>
    <x v="1"/>
  </r>
  <r>
    <n v="100"/>
    <x v="1"/>
    <n v="9"/>
    <n v="9"/>
    <n v="4"/>
    <n v="9"/>
    <x v="0"/>
  </r>
  <r>
    <n v="100"/>
    <x v="0"/>
    <n v="9"/>
    <n v="8"/>
    <n v="4"/>
    <n v="7"/>
    <x v="0"/>
  </r>
  <r>
    <n v="101"/>
    <x v="0"/>
    <n v="9"/>
    <n v="7"/>
    <n v="5"/>
    <n v="9"/>
    <x v="1"/>
  </r>
  <r>
    <n v="101"/>
    <x v="3"/>
    <n v="9"/>
    <n v="7"/>
    <n v="2"/>
    <n v="6"/>
    <x v="1"/>
  </r>
  <r>
    <n v="102"/>
    <x v="0"/>
    <n v="9"/>
    <n v="8"/>
    <n v="5"/>
    <n v="8"/>
    <x v="1"/>
  </r>
  <r>
    <n v="102"/>
    <x v="2"/>
    <n v="9"/>
    <n v="2"/>
    <n v="1"/>
    <n v="1"/>
    <x v="1"/>
  </r>
  <r>
    <n v="103"/>
    <x v="0"/>
    <n v="9"/>
    <n v="9"/>
    <n v="7"/>
    <n v="12"/>
    <x v="1"/>
  </r>
  <r>
    <n v="103"/>
    <x v="3"/>
    <n v="9"/>
    <n v="3"/>
    <n v="3"/>
    <n v="5"/>
    <x v="1"/>
  </r>
  <r>
    <n v="104"/>
    <x v="0"/>
    <n v="9"/>
    <n v="6"/>
    <n v="2"/>
    <n v="4"/>
    <x v="1"/>
  </r>
  <r>
    <n v="104"/>
    <x v="3"/>
    <n v="9"/>
    <n v="7"/>
    <n v="1"/>
    <n v="1"/>
    <x v="1"/>
  </r>
  <r>
    <n v="105"/>
    <x v="0"/>
    <n v="9"/>
    <n v="8"/>
    <n v="3"/>
    <n v="3"/>
    <x v="1"/>
  </r>
  <r>
    <n v="105"/>
    <x v="3"/>
    <n v="9"/>
    <n v="3"/>
    <n v="1"/>
    <n v="1"/>
    <x v="1"/>
  </r>
  <r>
    <n v="106"/>
    <x v="0"/>
    <n v="9"/>
    <n v="7"/>
    <n v="2"/>
    <n v="3"/>
    <x v="1"/>
  </r>
  <r>
    <n v="106"/>
    <x v="3"/>
    <n v="9"/>
    <n v="5"/>
    <n v="2"/>
    <n v="2"/>
    <x v="1"/>
  </r>
  <r>
    <n v="107"/>
    <x v="0"/>
    <n v="9"/>
    <n v="7"/>
    <n v="4"/>
    <n v="5"/>
    <x v="1"/>
  </r>
  <r>
    <n v="107"/>
    <x v="1"/>
    <n v="9"/>
    <n v="8"/>
    <n v="3"/>
    <n v="6"/>
    <x v="1"/>
  </r>
  <r>
    <n v="108"/>
    <x v="0"/>
    <n v="9"/>
    <n v="7"/>
    <n v="4"/>
    <n v="6"/>
    <x v="1"/>
  </r>
  <r>
    <n v="108"/>
    <x v="1"/>
    <n v="9"/>
    <n v="9"/>
    <n v="4"/>
    <n v="8"/>
    <x v="1"/>
  </r>
  <r>
    <n v="109"/>
    <x v="0"/>
    <n v="9"/>
    <n v="7"/>
    <n v="3"/>
    <n v="8"/>
    <x v="1"/>
  </r>
  <r>
    <n v="109"/>
    <x v="1"/>
    <n v="9"/>
    <n v="9"/>
    <n v="4"/>
    <n v="5"/>
    <x v="1"/>
  </r>
  <r>
    <n v="110"/>
    <x v="0"/>
    <n v="9"/>
    <n v="8"/>
    <n v="1"/>
    <n v="3"/>
    <x v="1"/>
  </r>
  <r>
    <n v="110"/>
    <x v="1"/>
    <n v="9"/>
    <n v="7"/>
    <n v="3"/>
    <n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2A95C-DA54-D548-89C2-51C9BFC0322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52:N357"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14">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13">
      <pivotArea collapsedLevelsAreSubtotals="1" fieldPosition="0">
        <references count="1">
          <reference field="2" count="0"/>
        </references>
      </pivotArea>
    </format>
    <format dxfId="12">
      <pivotArea grandRow="1" outline="0" collapsedLevelsAreSubtotals="1" fieldPosition="0"/>
    </format>
    <format dxfId="11">
      <pivotArea collapsedLevelsAreSubtotals="1" fieldPosition="0">
        <references count="2">
          <reference field="4294967294" count="1" selected="0">
            <x v="0"/>
          </reference>
          <reference field="2" count="0"/>
        </references>
      </pivotArea>
    </format>
    <format dxfId="1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124FDC-F3F6-2B4C-A3B2-4939C7D26B80}" name="PivotTable1" cacheId="6"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5">
    <format dxfId="9">
      <pivotArea collapsedLevelsAreSubtotals="1" fieldPosition="0">
        <references count="1">
          <reference field="1" count="0"/>
        </references>
      </pivotArea>
    </format>
    <format dxfId="8">
      <pivotArea grandRow="1" outline="0" collapsedLevelsAreSubtotals="1" fieldPosition="0"/>
    </format>
    <format dxfId="7">
      <pivotArea outline="0" collapsedLevelsAreSubtotals="1" fieldPosition="0">
        <references count="1">
          <reference field="4294967294" count="1" selected="0">
            <x v="0"/>
          </reference>
        </references>
      </pivotArea>
    </format>
    <format dxfId="6">
      <pivotArea collapsedLevelsAreSubtotals="1" fieldPosition="0">
        <references count="2">
          <reference field="4294967294" count="1" selected="0">
            <x v="4"/>
          </reference>
          <reference field="1" count="1">
            <x v="2"/>
          </reference>
        </references>
      </pivotArea>
    </format>
    <format dxfId="5">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72655407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99"/>
  <sheetViews>
    <sheetView topLeftCell="B1" workbookViewId="0">
      <pane ySplit="1" topLeftCell="A315" activePane="bottomLeft" state="frozen"/>
      <selection pane="bottomLeft" activeCell="J338" sqref="J338"/>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IF(SUM(H296:H339)&gt;SUM(I296:I339), "Caleb", "Joshua")</f>
        <v>Joshua</v>
      </c>
      <c r="X296" s="11">
        <f>ABS(SUM(H296:H339)-SUM(I296:I339))</f>
        <v>29</v>
      </c>
      <c r="Y296" s="11">
        <f>SUM(H296:H339, I296:I339)</f>
        <v>135</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COUNTA(H339)</f>
        <v>0</v>
      </c>
      <c r="Q299" s="2">
        <f>COUNTA(I339)</f>
        <v>0</v>
      </c>
      <c r="R299" s="2">
        <f>COUNTA(J339)</f>
        <v>0</v>
      </c>
      <c r="S299" s="2">
        <f>COUNTA(K339)</f>
        <v>0</v>
      </c>
      <c r="T299" s="2"/>
      <c r="U299" s="2"/>
      <c r="V299" s="2"/>
      <c r="W299" s="11"/>
      <c r="X299" s="11"/>
      <c r="Y299" s="11"/>
    </row>
    <row r="300" spans="1:25">
      <c r="A300" s="1" t="s">
        <v>30</v>
      </c>
      <c r="B300" s="1" t="s">
        <v>22</v>
      </c>
      <c r="C300" s="1" t="s">
        <v>16</v>
      </c>
      <c r="D300" s="4">
        <v>45791</v>
      </c>
      <c r="E300" s="2">
        <f t="shared" ref="E300:E338"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94</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94</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25">
      <c r="A305" s="1" t="s">
        <v>30</v>
      </c>
      <c r="B305" s="1" t="s">
        <v>22</v>
      </c>
      <c r="C305" s="1" t="s">
        <v>16</v>
      </c>
      <c r="D305" s="4">
        <v>45791</v>
      </c>
      <c r="E305" s="2">
        <f t="shared" si="523"/>
        <v>99</v>
      </c>
      <c r="F305" s="2">
        <v>3</v>
      </c>
      <c r="G305" s="1" t="s">
        <v>94</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1" t="str">
        <f t="shared" ref="W306" si="551">IF(SUM(H306:H308)&gt;SUM(I306:I308), "Caleb", "Joshua")</f>
        <v>Caleb</v>
      </c>
      <c r="X306" s="11">
        <f t="shared" ref="X306" si="552">ABS(SUM(H306:H308)-SUM(I306:I308))</f>
        <v>2</v>
      </c>
      <c r="Y306" s="11">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1"/>
      <c r="X307" s="11"/>
      <c r="Y307" s="11"/>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1"/>
      <c r="X308" s="11"/>
      <c r="Y308" s="11"/>
    </row>
    <row r="309" spans="1:25">
      <c r="A309" s="1" t="s">
        <v>30</v>
      </c>
      <c r="B309" s="1" t="s">
        <v>22</v>
      </c>
      <c r="C309" s="1" t="s">
        <v>16</v>
      </c>
      <c r="D309" s="4">
        <v>45797</v>
      </c>
      <c r="E309" s="2">
        <f t="shared" si="523"/>
        <v>101</v>
      </c>
      <c r="F309" s="2">
        <v>1</v>
      </c>
      <c r="G309" s="1" t="s">
        <v>95</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1"/>
      <c r="X309" s="11"/>
      <c r="Y309" s="11"/>
    </row>
    <row r="310" spans="1:25">
      <c r="A310" s="1" t="s">
        <v>30</v>
      </c>
      <c r="B310" s="1" t="s">
        <v>22</v>
      </c>
      <c r="C310" s="1" t="s">
        <v>16</v>
      </c>
      <c r="D310" s="4">
        <v>45797</v>
      </c>
      <c r="E310" s="2">
        <f t="shared" si="523"/>
        <v>101</v>
      </c>
      <c r="F310" s="2">
        <v>2</v>
      </c>
      <c r="G310" s="1" t="s">
        <v>95</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1"/>
      <c r="X310" s="11"/>
      <c r="Y310" s="11"/>
    </row>
    <row r="311" spans="1:25">
      <c r="A311" s="1" t="s">
        <v>30</v>
      </c>
      <c r="B311" s="1" t="s">
        <v>22</v>
      </c>
      <c r="C311" s="1" t="s">
        <v>16</v>
      </c>
      <c r="D311" s="4">
        <v>45797</v>
      </c>
      <c r="E311" s="2">
        <f t="shared" si="523"/>
        <v>101</v>
      </c>
      <c r="F311" s="2">
        <v>3</v>
      </c>
      <c r="G311" s="1" t="s">
        <v>95</v>
      </c>
      <c r="I311" s="1">
        <v>3</v>
      </c>
      <c r="J311" s="1">
        <v>0</v>
      </c>
      <c r="K311" s="2"/>
      <c r="L311" s="2"/>
      <c r="M311" s="2"/>
      <c r="N311" s="2"/>
      <c r="P311" s="2">
        <f t="shared" si="544"/>
        <v>0</v>
      </c>
      <c r="Q311" s="2">
        <f t="shared" si="545"/>
        <v>1</v>
      </c>
      <c r="R311" s="2">
        <f t="shared" si="546"/>
        <v>1</v>
      </c>
      <c r="S311" s="2">
        <f t="shared" si="547"/>
        <v>0</v>
      </c>
      <c r="T311" s="2"/>
      <c r="U311" s="2"/>
      <c r="V311" s="2"/>
      <c r="W311" s="11"/>
      <c r="X311" s="11"/>
      <c r="Y311" s="11"/>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1"/>
      <c r="X312" s="11"/>
      <c r="Y312" s="11"/>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1"/>
      <c r="X313" s="11"/>
      <c r="Y313" s="11"/>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1"/>
      <c r="X314" s="11"/>
      <c r="Y314" s="11"/>
    </row>
    <row r="315" spans="1:25">
      <c r="A315" s="1" t="s">
        <v>30</v>
      </c>
      <c r="B315" s="1" t="s">
        <v>22</v>
      </c>
      <c r="C315" s="1" t="s">
        <v>16</v>
      </c>
      <c r="D315" s="4">
        <v>45798</v>
      </c>
      <c r="E315" s="2">
        <f t="shared" si="523"/>
        <v>103</v>
      </c>
      <c r="F315" s="2">
        <v>1</v>
      </c>
      <c r="G315" s="1" t="s">
        <v>95</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1"/>
      <c r="X315" s="11"/>
      <c r="Y315" s="11"/>
    </row>
    <row r="316" spans="1:25">
      <c r="A316" s="1" t="s">
        <v>30</v>
      </c>
      <c r="B316" s="1" t="s">
        <v>22</v>
      </c>
      <c r="C316" s="1" t="s">
        <v>16</v>
      </c>
      <c r="D316" s="4">
        <v>45798</v>
      </c>
      <c r="E316" s="2">
        <f t="shared" si="523"/>
        <v>103</v>
      </c>
      <c r="F316" s="2">
        <v>2</v>
      </c>
      <c r="G316" s="1" t="s">
        <v>95</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1"/>
      <c r="X316" s="11"/>
      <c r="Y316" s="11"/>
    </row>
    <row r="317" spans="1:25">
      <c r="A317" s="1" t="s">
        <v>30</v>
      </c>
      <c r="B317" s="1" t="s">
        <v>22</v>
      </c>
      <c r="C317" s="1" t="s">
        <v>16</v>
      </c>
      <c r="D317" s="4">
        <v>45798</v>
      </c>
      <c r="E317" s="2">
        <f t="shared" si="523"/>
        <v>103</v>
      </c>
      <c r="F317" s="2">
        <v>3</v>
      </c>
      <c r="G317" s="1" t="s">
        <v>95</v>
      </c>
      <c r="I317" s="1">
        <v>4</v>
      </c>
      <c r="J317" s="1">
        <v>2</v>
      </c>
      <c r="K317" s="2"/>
      <c r="L317" s="2"/>
      <c r="M317" s="2"/>
      <c r="N317" s="2"/>
      <c r="P317" s="2">
        <f t="shared" si="564"/>
        <v>0</v>
      </c>
      <c r="Q317" s="2">
        <f t="shared" si="565"/>
        <v>1</v>
      </c>
      <c r="R317" s="2">
        <f t="shared" si="566"/>
        <v>1</v>
      </c>
      <c r="S317" s="2">
        <f t="shared" si="567"/>
        <v>0</v>
      </c>
      <c r="T317" s="2"/>
      <c r="U317" s="2"/>
      <c r="V317" s="2"/>
      <c r="W317" s="11"/>
      <c r="X317" s="11"/>
      <c r="Y317" s="11"/>
    </row>
    <row r="318" spans="1:25">
      <c r="A318" s="1" t="s">
        <v>30</v>
      </c>
      <c r="B318" s="1" t="s">
        <v>22</v>
      </c>
      <c r="C318" s="1" t="s">
        <v>16</v>
      </c>
      <c r="D318" s="4">
        <v>45799</v>
      </c>
      <c r="E318" s="2">
        <f t="shared" si="523"/>
        <v>104</v>
      </c>
      <c r="F318" s="2">
        <v>1</v>
      </c>
      <c r="G318" s="1" t="s">
        <v>95</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1"/>
      <c r="X318" s="11"/>
      <c r="Y318" s="11"/>
    </row>
    <row r="319" spans="1:25">
      <c r="A319" s="1" t="s">
        <v>30</v>
      </c>
      <c r="B319" s="1" t="s">
        <v>22</v>
      </c>
      <c r="C319" s="1" t="s">
        <v>16</v>
      </c>
      <c r="D319" s="4">
        <v>45799</v>
      </c>
      <c r="E319" s="2">
        <f t="shared" si="523"/>
        <v>104</v>
      </c>
      <c r="F319" s="2">
        <v>2</v>
      </c>
      <c r="G319" s="1" t="s">
        <v>95</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1"/>
      <c r="X319" s="11"/>
      <c r="Y319" s="11"/>
    </row>
    <row r="320" spans="1:25">
      <c r="A320" s="1" t="s">
        <v>30</v>
      </c>
      <c r="B320" s="1" t="s">
        <v>22</v>
      </c>
      <c r="C320" s="1" t="s">
        <v>16</v>
      </c>
      <c r="D320" s="4">
        <v>45799</v>
      </c>
      <c r="E320" s="2">
        <f t="shared" si="523"/>
        <v>104</v>
      </c>
      <c r="F320" s="2">
        <v>3</v>
      </c>
      <c r="G320" s="1" t="s">
        <v>95</v>
      </c>
      <c r="I320" s="1">
        <v>3</v>
      </c>
      <c r="J320" s="1">
        <v>0</v>
      </c>
      <c r="K320" s="2"/>
      <c r="L320" s="2"/>
      <c r="M320" s="2"/>
      <c r="N320" s="2"/>
      <c r="P320" s="2">
        <f t="shared" si="571"/>
        <v>0</v>
      </c>
      <c r="Q320" s="2">
        <f t="shared" si="572"/>
        <v>1</v>
      </c>
      <c r="R320" s="2">
        <f t="shared" si="573"/>
        <v>1</v>
      </c>
      <c r="S320" s="2">
        <f t="shared" si="574"/>
        <v>0</v>
      </c>
      <c r="T320" s="2"/>
      <c r="U320" s="2"/>
      <c r="V320" s="2"/>
      <c r="W320" s="11"/>
      <c r="X320" s="11"/>
      <c r="Y320" s="11"/>
    </row>
    <row r="321" spans="1:25">
      <c r="A321" s="1" t="s">
        <v>30</v>
      </c>
      <c r="B321" s="1" t="s">
        <v>22</v>
      </c>
      <c r="C321" s="1" t="s">
        <v>16</v>
      </c>
      <c r="D321" s="4">
        <v>45811</v>
      </c>
      <c r="E321" s="2">
        <f t="shared" si="523"/>
        <v>105</v>
      </c>
      <c r="F321" s="2">
        <v>1</v>
      </c>
      <c r="G321" s="1" t="s">
        <v>95</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1"/>
      <c r="X321" s="11"/>
      <c r="Y321" s="11"/>
    </row>
    <row r="322" spans="1:25">
      <c r="A322" s="1" t="s">
        <v>30</v>
      </c>
      <c r="B322" s="1" t="s">
        <v>22</v>
      </c>
      <c r="C322" s="1" t="s">
        <v>16</v>
      </c>
      <c r="D322" s="4">
        <v>45811</v>
      </c>
      <c r="E322" s="2">
        <f t="shared" si="523"/>
        <v>105</v>
      </c>
      <c r="F322" s="2">
        <v>2</v>
      </c>
      <c r="G322" s="1" t="s">
        <v>95</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1"/>
      <c r="X322" s="11"/>
      <c r="Y322" s="11"/>
    </row>
    <row r="323" spans="1:25">
      <c r="A323" s="1" t="s">
        <v>30</v>
      </c>
      <c r="B323" s="1" t="s">
        <v>22</v>
      </c>
      <c r="C323" s="1" t="s">
        <v>16</v>
      </c>
      <c r="D323" s="4">
        <v>45811</v>
      </c>
      <c r="E323" s="2">
        <f t="shared" si="523"/>
        <v>105</v>
      </c>
      <c r="F323" s="2">
        <v>3</v>
      </c>
      <c r="G323" s="1" t="s">
        <v>95</v>
      </c>
      <c r="I323" s="1">
        <v>1</v>
      </c>
      <c r="J323" s="1">
        <v>1</v>
      </c>
      <c r="K323" s="2"/>
      <c r="L323" s="2"/>
      <c r="M323" s="2"/>
      <c r="N323" s="2"/>
      <c r="P323" s="2">
        <f t="shared" si="578"/>
        <v>0</v>
      </c>
      <c r="Q323" s="2">
        <f t="shared" si="579"/>
        <v>1</v>
      </c>
      <c r="R323" s="2">
        <f t="shared" si="580"/>
        <v>1</v>
      </c>
      <c r="S323" s="2">
        <f t="shared" si="581"/>
        <v>0</v>
      </c>
      <c r="T323" s="2"/>
      <c r="U323" s="2"/>
      <c r="V323" s="2"/>
      <c r="W323" s="11"/>
      <c r="X323" s="11"/>
      <c r="Y323" s="11"/>
    </row>
    <row r="324" spans="1:25">
      <c r="A324" s="1" t="s">
        <v>30</v>
      </c>
      <c r="B324" s="1" t="s">
        <v>22</v>
      </c>
      <c r="C324" s="1" t="s">
        <v>16</v>
      </c>
      <c r="D324" s="4">
        <v>45811</v>
      </c>
      <c r="E324" s="2">
        <f t="shared" si="523"/>
        <v>106</v>
      </c>
      <c r="F324" s="2">
        <v>1</v>
      </c>
      <c r="G324" s="1" t="s">
        <v>40</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1"/>
      <c r="X324" s="11"/>
      <c r="Y324" s="11"/>
    </row>
    <row r="325" spans="1:25">
      <c r="A325" s="1" t="s">
        <v>30</v>
      </c>
      <c r="B325" s="1" t="s">
        <v>22</v>
      </c>
      <c r="C325" s="1" t="s">
        <v>16</v>
      </c>
      <c r="D325" s="4">
        <v>45811</v>
      </c>
      <c r="E325" s="2">
        <f t="shared" si="523"/>
        <v>106</v>
      </c>
      <c r="F325" s="2">
        <v>2</v>
      </c>
      <c r="G325" s="1" t="s">
        <v>40</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1"/>
      <c r="X325" s="11"/>
      <c r="Y325" s="11"/>
    </row>
    <row r="326" spans="1:25">
      <c r="A326" s="1" t="s">
        <v>30</v>
      </c>
      <c r="B326" s="1" t="s">
        <v>22</v>
      </c>
      <c r="C326" s="1" t="s">
        <v>16</v>
      </c>
      <c r="D326" s="4">
        <v>45811</v>
      </c>
      <c r="E326" s="2">
        <f t="shared" si="523"/>
        <v>106</v>
      </c>
      <c r="F326" s="2">
        <v>3</v>
      </c>
      <c r="G326" s="1" t="s">
        <v>40</v>
      </c>
      <c r="I326" s="1">
        <v>2</v>
      </c>
      <c r="J326" s="1">
        <v>1</v>
      </c>
      <c r="K326" s="2"/>
      <c r="L326" s="2"/>
      <c r="M326" s="2"/>
      <c r="N326" s="2"/>
      <c r="P326" s="2">
        <f t="shared" si="585"/>
        <v>0</v>
      </c>
      <c r="Q326" s="2">
        <f t="shared" si="586"/>
        <v>1</v>
      </c>
      <c r="R326" s="2">
        <f t="shared" si="587"/>
        <v>1</v>
      </c>
      <c r="S326" s="2">
        <f t="shared" si="588"/>
        <v>0</v>
      </c>
      <c r="T326" s="2"/>
      <c r="U326" s="2"/>
      <c r="V326" s="2"/>
      <c r="W326" s="11"/>
      <c r="X326" s="11"/>
      <c r="Y326" s="11"/>
    </row>
    <row r="327" spans="1:25">
      <c r="A327" s="1" t="s">
        <v>30</v>
      </c>
      <c r="B327" s="1" t="s">
        <v>22</v>
      </c>
      <c r="C327" s="1" t="s">
        <v>16</v>
      </c>
      <c r="D327" s="4">
        <v>45818</v>
      </c>
      <c r="E327" s="2">
        <f t="shared" si="523"/>
        <v>107</v>
      </c>
      <c r="F327" s="2">
        <v>1</v>
      </c>
      <c r="G327" s="1" t="s">
        <v>11</v>
      </c>
      <c r="H327" s="1">
        <v>3</v>
      </c>
      <c r="I327" s="1">
        <v>1</v>
      </c>
      <c r="K327" s="2"/>
      <c r="L327" s="2"/>
      <c r="M327" s="2"/>
      <c r="N327" s="2"/>
      <c r="P327" s="2">
        <f t="shared" ref="P327:P329" si="592">COUNTA(H327)</f>
        <v>1</v>
      </c>
      <c r="Q327" s="2">
        <f t="shared" ref="Q327:Q329" si="593">COUNTA(I327)</f>
        <v>1</v>
      </c>
      <c r="R327" s="2">
        <f t="shared" ref="R327:R329" si="594">COUNTA(J327)</f>
        <v>0</v>
      </c>
      <c r="S327" s="2">
        <f t="shared" ref="S327:S329" si="595">COUNTA(K327)</f>
        <v>0</v>
      </c>
      <c r="T327" s="2">
        <f t="shared" ref="T327:T328" si="596">COUNTA(L327)</f>
        <v>0</v>
      </c>
      <c r="U327" s="2">
        <f t="shared" ref="U327:U328" si="597">COUNTA(M327)</f>
        <v>0</v>
      </c>
      <c r="V327" s="2">
        <f t="shared" ref="V327:V328" si="598">COUNTA(N327)</f>
        <v>0</v>
      </c>
      <c r="W327" s="11" t="str">
        <f t="shared" ref="W327" si="599">IF(SUM(H327:H329)&gt;SUM(I327:I329), "Caleb", "Joshua")</f>
        <v>Caleb</v>
      </c>
      <c r="X327" s="11">
        <f t="shared" ref="X327" si="600">ABS(SUM(H327:H329)-SUM(I327:I329))</f>
        <v>1</v>
      </c>
      <c r="Y327" s="11">
        <f t="shared" ref="Y327" si="601">SUM(H327:H329, I327:I329)</f>
        <v>11</v>
      </c>
    </row>
    <row r="328" spans="1:25">
      <c r="A328" s="1" t="s">
        <v>30</v>
      </c>
      <c r="B328" s="1" t="s">
        <v>22</v>
      </c>
      <c r="C328" s="1" t="s">
        <v>16</v>
      </c>
      <c r="D328" s="4">
        <v>45818</v>
      </c>
      <c r="E328" s="2">
        <f t="shared" si="523"/>
        <v>107</v>
      </c>
      <c r="F328" s="2">
        <v>2</v>
      </c>
      <c r="G328" s="1" t="s">
        <v>11</v>
      </c>
      <c r="H328" s="1">
        <v>0</v>
      </c>
      <c r="I328" s="1">
        <v>3</v>
      </c>
      <c r="K328" s="2"/>
      <c r="L328" s="2"/>
      <c r="M328" s="2"/>
      <c r="N328" s="2"/>
      <c r="P328" s="2">
        <f t="shared" si="592"/>
        <v>1</v>
      </c>
      <c r="Q328" s="2">
        <f t="shared" si="593"/>
        <v>1</v>
      </c>
      <c r="R328" s="2">
        <f t="shared" si="594"/>
        <v>0</v>
      </c>
      <c r="S328" s="2">
        <f t="shared" si="595"/>
        <v>0</v>
      </c>
      <c r="T328" s="2">
        <f t="shared" si="596"/>
        <v>0</v>
      </c>
      <c r="U328" s="2">
        <f t="shared" si="597"/>
        <v>0</v>
      </c>
      <c r="V328" s="2">
        <f t="shared" si="598"/>
        <v>0</v>
      </c>
      <c r="W328" s="11"/>
      <c r="X328" s="11"/>
      <c r="Y328" s="11"/>
    </row>
    <row r="329" spans="1:25">
      <c r="A329" s="1" t="s">
        <v>30</v>
      </c>
      <c r="B329" s="1" t="s">
        <v>22</v>
      </c>
      <c r="C329" s="1" t="s">
        <v>16</v>
      </c>
      <c r="D329" s="4">
        <v>45818</v>
      </c>
      <c r="E329" s="2">
        <f t="shared" si="523"/>
        <v>107</v>
      </c>
      <c r="F329" s="2">
        <v>3</v>
      </c>
      <c r="G329" s="1" t="s">
        <v>11</v>
      </c>
      <c r="H329" s="1">
        <v>3</v>
      </c>
      <c r="I329" s="1">
        <v>1</v>
      </c>
      <c r="K329" s="2"/>
      <c r="L329" s="2"/>
      <c r="M329" s="2"/>
      <c r="N329" s="2"/>
      <c r="P329" s="2">
        <f t="shared" si="592"/>
        <v>1</v>
      </c>
      <c r="Q329" s="2">
        <f t="shared" si="593"/>
        <v>1</v>
      </c>
      <c r="R329" s="2">
        <f t="shared" si="594"/>
        <v>0</v>
      </c>
      <c r="S329" s="2">
        <f t="shared" si="595"/>
        <v>0</v>
      </c>
      <c r="T329" s="2"/>
      <c r="U329" s="2"/>
      <c r="V329" s="2"/>
      <c r="W329" s="11"/>
      <c r="X329" s="11"/>
      <c r="Y329" s="11"/>
    </row>
    <row r="330" spans="1:25">
      <c r="A330" s="1" t="s">
        <v>30</v>
      </c>
      <c r="B330" s="1" t="s">
        <v>22</v>
      </c>
      <c r="C330" s="1" t="s">
        <v>16</v>
      </c>
      <c r="D330" s="4">
        <v>45819</v>
      </c>
      <c r="E330" s="2">
        <f t="shared" si="523"/>
        <v>108</v>
      </c>
      <c r="F330" s="2">
        <v>1</v>
      </c>
      <c r="G330" s="1" t="s">
        <v>9</v>
      </c>
      <c r="H330" s="1">
        <v>3</v>
      </c>
      <c r="I330" s="1">
        <v>4</v>
      </c>
      <c r="K330" s="2"/>
      <c r="L330" s="2"/>
      <c r="M330" s="2"/>
      <c r="N330" s="2"/>
      <c r="P330" s="2">
        <f t="shared" ref="P330:P332" si="602">COUNTA(H330)</f>
        <v>1</v>
      </c>
      <c r="Q330" s="2">
        <f t="shared" ref="Q330:Q332" si="603">COUNTA(I330)</f>
        <v>1</v>
      </c>
      <c r="R330" s="2">
        <f t="shared" ref="R330:R332" si="604">COUNTA(J330)</f>
        <v>0</v>
      </c>
      <c r="S330" s="2">
        <f t="shared" ref="S330:S332" si="605">COUNTA(K330)</f>
        <v>0</v>
      </c>
      <c r="T330" s="2">
        <f t="shared" ref="T330:T331" si="606">COUNTA(L330)</f>
        <v>0</v>
      </c>
      <c r="U330" s="2">
        <f t="shared" ref="U330:U331" si="607">COUNTA(M330)</f>
        <v>0</v>
      </c>
      <c r="V330" s="2">
        <f t="shared" ref="V330:V331" si="608">COUNTA(N330)</f>
        <v>0</v>
      </c>
      <c r="W330" s="11" t="str">
        <f t="shared" ref="W330" si="609">IF(SUM(H330:H332)&gt;SUM(I330:I332), "Caleb", "Joshua")</f>
        <v>Caleb</v>
      </c>
      <c r="X330" s="11">
        <f t="shared" ref="X330" si="610">ABS(SUM(H330:H332)-SUM(I330:I332))</f>
        <v>2</v>
      </c>
      <c r="Y330" s="11">
        <f t="shared" ref="Y330" si="611">SUM(H330:H332, I330:I332)</f>
        <v>14</v>
      </c>
    </row>
    <row r="331" spans="1:25">
      <c r="A331" s="1" t="s">
        <v>30</v>
      </c>
      <c r="B331" s="1" t="s">
        <v>22</v>
      </c>
      <c r="C331" s="1" t="s">
        <v>16</v>
      </c>
      <c r="D331" s="4">
        <v>45819</v>
      </c>
      <c r="E331" s="2">
        <f t="shared" si="523"/>
        <v>108</v>
      </c>
      <c r="F331" s="2">
        <v>2</v>
      </c>
      <c r="G331" s="1" t="s">
        <v>9</v>
      </c>
      <c r="H331" s="1">
        <v>0</v>
      </c>
      <c r="I331" s="1">
        <v>1</v>
      </c>
      <c r="K331" s="2"/>
      <c r="L331" s="2"/>
      <c r="M331" s="2"/>
      <c r="N331" s="2"/>
      <c r="P331" s="2">
        <f t="shared" si="602"/>
        <v>1</v>
      </c>
      <c r="Q331" s="2">
        <f t="shared" si="603"/>
        <v>1</v>
      </c>
      <c r="R331" s="2">
        <f t="shared" si="604"/>
        <v>0</v>
      </c>
      <c r="S331" s="2">
        <f t="shared" si="605"/>
        <v>0</v>
      </c>
      <c r="T331" s="2">
        <f t="shared" si="606"/>
        <v>0</v>
      </c>
      <c r="U331" s="2">
        <f t="shared" si="607"/>
        <v>0</v>
      </c>
      <c r="V331" s="2">
        <f t="shared" si="608"/>
        <v>0</v>
      </c>
      <c r="W331" s="11"/>
      <c r="X331" s="11"/>
      <c r="Y331" s="11"/>
    </row>
    <row r="332" spans="1:25">
      <c r="A332" s="1" t="s">
        <v>30</v>
      </c>
      <c r="B332" s="1" t="s">
        <v>22</v>
      </c>
      <c r="C332" s="1" t="s">
        <v>16</v>
      </c>
      <c r="D332" s="4">
        <v>45819</v>
      </c>
      <c r="E332" s="2">
        <f t="shared" si="523"/>
        <v>108</v>
      </c>
      <c r="F332" s="2">
        <v>3</v>
      </c>
      <c r="G332" s="1" t="s">
        <v>9</v>
      </c>
      <c r="H332" s="1">
        <v>5</v>
      </c>
      <c r="I332" s="1">
        <v>1</v>
      </c>
      <c r="K332" s="2"/>
      <c r="L332" s="2"/>
      <c r="M332" s="2"/>
      <c r="N332" s="2"/>
      <c r="P332" s="2">
        <f t="shared" si="602"/>
        <v>1</v>
      </c>
      <c r="Q332" s="2">
        <f t="shared" si="603"/>
        <v>1</v>
      </c>
      <c r="R332" s="2">
        <f t="shared" si="604"/>
        <v>0</v>
      </c>
      <c r="S332" s="2">
        <f t="shared" si="605"/>
        <v>0</v>
      </c>
      <c r="T332" s="2"/>
      <c r="U332" s="2"/>
      <c r="V332" s="2"/>
      <c r="W332" s="11"/>
      <c r="X332" s="11"/>
      <c r="Y332" s="11"/>
    </row>
    <row r="333" spans="1:25">
      <c r="A333" s="1" t="s">
        <v>30</v>
      </c>
      <c r="B333" s="1" t="s">
        <v>22</v>
      </c>
      <c r="C333" s="1" t="s">
        <v>16</v>
      </c>
      <c r="D333" s="4">
        <v>45820</v>
      </c>
      <c r="E333" s="2">
        <f t="shared" si="523"/>
        <v>109</v>
      </c>
      <c r="F333" s="2">
        <v>1</v>
      </c>
      <c r="G333" s="1" t="s">
        <v>11</v>
      </c>
      <c r="H333" s="1">
        <v>3</v>
      </c>
      <c r="I333" s="1">
        <v>3</v>
      </c>
      <c r="K333" s="2"/>
      <c r="L333" s="2"/>
      <c r="M333" s="2"/>
      <c r="N333" s="2"/>
      <c r="P333" s="2">
        <f t="shared" ref="P333:P335" si="612">COUNTA(H333)</f>
        <v>1</v>
      </c>
      <c r="Q333" s="2">
        <f t="shared" ref="Q333:Q335" si="613">COUNTA(I333)</f>
        <v>1</v>
      </c>
      <c r="R333" s="2">
        <f t="shared" ref="R333:R335" si="614">COUNTA(J333)</f>
        <v>0</v>
      </c>
      <c r="S333" s="2">
        <f t="shared" ref="S333:S335" si="615">COUNTA(K333)</f>
        <v>0</v>
      </c>
      <c r="T333" s="2">
        <f t="shared" ref="T333:T334" si="616">COUNTA(L333)</f>
        <v>0</v>
      </c>
      <c r="U333" s="2">
        <f t="shared" ref="U333:U334" si="617">COUNTA(M333)</f>
        <v>0</v>
      </c>
      <c r="V333" s="2">
        <f t="shared" ref="V333:V334" si="618">COUNTA(N333)</f>
        <v>0</v>
      </c>
      <c r="W333" s="11" t="str">
        <f t="shared" ref="W333" si="619">IF(SUM(H333:H335)&gt;SUM(I333:I335), "Caleb", "Joshua")</f>
        <v>Joshua</v>
      </c>
      <c r="X333" s="11">
        <f t="shared" ref="X333" si="620">ABS(SUM(H333:H335)-SUM(I333:I335))</f>
        <v>3</v>
      </c>
      <c r="Y333" s="11">
        <f t="shared" ref="Y333" si="621">SUM(H333:H335, I333:I335)</f>
        <v>13</v>
      </c>
    </row>
    <row r="334" spans="1:25">
      <c r="A334" s="1" t="s">
        <v>30</v>
      </c>
      <c r="B334" s="1" t="s">
        <v>22</v>
      </c>
      <c r="C334" s="1" t="s">
        <v>16</v>
      </c>
      <c r="D334" s="4">
        <v>45820</v>
      </c>
      <c r="E334" s="2">
        <f t="shared" si="523"/>
        <v>109</v>
      </c>
      <c r="F334" s="2">
        <v>2</v>
      </c>
      <c r="G334" s="1" t="s">
        <v>11</v>
      </c>
      <c r="H334" s="1">
        <v>0</v>
      </c>
      <c r="I334" s="1">
        <v>0</v>
      </c>
      <c r="K334" s="2"/>
      <c r="L334" s="2"/>
      <c r="M334" s="2"/>
      <c r="N334" s="2"/>
      <c r="P334" s="2">
        <f t="shared" si="612"/>
        <v>1</v>
      </c>
      <c r="Q334" s="2">
        <f t="shared" si="613"/>
        <v>1</v>
      </c>
      <c r="R334" s="2">
        <f t="shared" si="614"/>
        <v>0</v>
      </c>
      <c r="S334" s="2">
        <f t="shared" si="615"/>
        <v>0</v>
      </c>
      <c r="T334" s="2">
        <f t="shared" si="616"/>
        <v>0</v>
      </c>
      <c r="U334" s="2">
        <f t="shared" si="617"/>
        <v>0</v>
      </c>
      <c r="V334" s="2">
        <f t="shared" si="618"/>
        <v>0</v>
      </c>
      <c r="W334" s="11"/>
      <c r="X334" s="11"/>
      <c r="Y334" s="11"/>
    </row>
    <row r="335" spans="1:25">
      <c r="A335" s="1" t="s">
        <v>30</v>
      </c>
      <c r="B335" s="1" t="s">
        <v>22</v>
      </c>
      <c r="C335" s="1" t="s">
        <v>16</v>
      </c>
      <c r="D335" s="4">
        <v>45820</v>
      </c>
      <c r="E335" s="2">
        <f t="shared" si="523"/>
        <v>109</v>
      </c>
      <c r="F335" s="2">
        <v>3</v>
      </c>
      <c r="G335" s="1" t="s">
        <v>11</v>
      </c>
      <c r="H335" s="1">
        <v>2</v>
      </c>
      <c r="I335" s="1">
        <v>5</v>
      </c>
      <c r="K335" s="2"/>
      <c r="L335" s="2"/>
      <c r="M335" s="2"/>
      <c r="N335" s="2"/>
      <c r="P335" s="2">
        <f t="shared" si="612"/>
        <v>1</v>
      </c>
      <c r="Q335" s="2">
        <f t="shared" si="613"/>
        <v>1</v>
      </c>
      <c r="R335" s="2">
        <f t="shared" si="614"/>
        <v>0</v>
      </c>
      <c r="S335" s="2">
        <f t="shared" si="615"/>
        <v>0</v>
      </c>
      <c r="T335" s="2"/>
      <c r="U335" s="2"/>
      <c r="V335" s="2"/>
      <c r="W335" s="11"/>
      <c r="X335" s="11"/>
      <c r="Y335" s="11"/>
    </row>
    <row r="336" spans="1:25">
      <c r="A336" s="1" t="s">
        <v>30</v>
      </c>
      <c r="B336" s="1" t="s">
        <v>22</v>
      </c>
      <c r="C336" s="1" t="s">
        <v>16</v>
      </c>
      <c r="D336" s="4">
        <v>45821</v>
      </c>
      <c r="E336" s="2">
        <f t="shared" si="523"/>
        <v>110</v>
      </c>
      <c r="F336" s="2">
        <v>1</v>
      </c>
      <c r="G336" s="1" t="s">
        <v>11</v>
      </c>
      <c r="H336" s="1">
        <v>3</v>
      </c>
      <c r="I336" s="1">
        <v>0</v>
      </c>
      <c r="K336" s="2"/>
      <c r="L336" s="2"/>
      <c r="M336" s="2"/>
      <c r="N336" s="2"/>
      <c r="P336" s="2">
        <f t="shared" ref="P336:P338" si="622">COUNTA(H336)</f>
        <v>1</v>
      </c>
      <c r="Q336" s="2">
        <f t="shared" ref="Q336:Q338" si="623">COUNTA(I336)</f>
        <v>1</v>
      </c>
      <c r="R336" s="2">
        <f t="shared" ref="R336:R338" si="624">COUNTA(J336)</f>
        <v>0</v>
      </c>
      <c r="S336" s="2">
        <f t="shared" ref="S336:S338" si="625">COUNTA(K336)</f>
        <v>0</v>
      </c>
      <c r="T336" s="2">
        <f t="shared" ref="T336:T337" si="626">COUNTA(L336)</f>
        <v>0</v>
      </c>
      <c r="U336" s="2">
        <f t="shared" ref="U336:U337" si="627">COUNTA(M336)</f>
        <v>0</v>
      </c>
      <c r="V336" s="2">
        <f t="shared" ref="V336:V337" si="628">COUNTA(N336)</f>
        <v>0</v>
      </c>
      <c r="W336" s="11" t="str">
        <f t="shared" ref="W336" si="629">IF(SUM(H336:H338)&gt;SUM(I336:I338), "Caleb", "Joshua")</f>
        <v>Caleb</v>
      </c>
      <c r="X336" s="11">
        <f t="shared" ref="X336" si="630">ABS(SUM(H336:H338)-SUM(I336:I338))</f>
        <v>2</v>
      </c>
      <c r="Y336" s="11">
        <f t="shared" ref="Y336" si="631">SUM(H336:H338, I336:I338)</f>
        <v>8</v>
      </c>
    </row>
    <row r="337" spans="1:35">
      <c r="A337" s="1" t="s">
        <v>30</v>
      </c>
      <c r="B337" s="1" t="s">
        <v>22</v>
      </c>
      <c r="C337" s="1" t="s">
        <v>16</v>
      </c>
      <c r="D337" s="4">
        <v>45821</v>
      </c>
      <c r="E337" s="2">
        <f t="shared" si="523"/>
        <v>110</v>
      </c>
      <c r="F337" s="2">
        <v>2</v>
      </c>
      <c r="G337" s="1" t="s">
        <v>11</v>
      </c>
      <c r="H337" s="1">
        <v>1</v>
      </c>
      <c r="I337" s="1">
        <v>3</v>
      </c>
      <c r="K337" s="2"/>
      <c r="L337" s="2"/>
      <c r="M337" s="2"/>
      <c r="N337" s="2"/>
      <c r="P337" s="2">
        <f t="shared" si="622"/>
        <v>1</v>
      </c>
      <c r="Q337" s="2">
        <f t="shared" si="623"/>
        <v>1</v>
      </c>
      <c r="R337" s="2">
        <f t="shared" si="624"/>
        <v>0</v>
      </c>
      <c r="S337" s="2">
        <f t="shared" si="625"/>
        <v>0</v>
      </c>
      <c r="T337" s="2">
        <f t="shared" si="626"/>
        <v>0</v>
      </c>
      <c r="U337" s="2">
        <f t="shared" si="627"/>
        <v>0</v>
      </c>
      <c r="V337" s="2">
        <f t="shared" si="628"/>
        <v>0</v>
      </c>
      <c r="W337" s="11"/>
      <c r="X337" s="11"/>
      <c r="Y337" s="11"/>
    </row>
    <row r="338" spans="1:35">
      <c r="A338" s="1" t="s">
        <v>30</v>
      </c>
      <c r="B338" s="1" t="s">
        <v>22</v>
      </c>
      <c r="C338" s="1" t="s">
        <v>16</v>
      </c>
      <c r="D338" s="4">
        <v>45821</v>
      </c>
      <c r="E338" s="2">
        <f t="shared" si="523"/>
        <v>110</v>
      </c>
      <c r="F338" s="2">
        <v>3</v>
      </c>
      <c r="G338" s="1" t="s">
        <v>11</v>
      </c>
      <c r="H338" s="1">
        <v>1</v>
      </c>
      <c r="I338" s="1">
        <v>0</v>
      </c>
      <c r="K338" s="2"/>
      <c r="L338" s="2"/>
      <c r="M338" s="2"/>
      <c r="N338" s="2"/>
      <c r="P338" s="2">
        <f t="shared" si="622"/>
        <v>1</v>
      </c>
      <c r="Q338" s="2">
        <f t="shared" si="623"/>
        <v>1</v>
      </c>
      <c r="R338" s="2">
        <f t="shared" si="624"/>
        <v>0</v>
      </c>
      <c r="S338" s="2">
        <f t="shared" si="625"/>
        <v>0</v>
      </c>
      <c r="T338" s="2"/>
      <c r="U338" s="2"/>
      <c r="V338" s="2"/>
      <c r="W338" s="11"/>
      <c r="X338" s="11"/>
      <c r="Y338" s="11"/>
    </row>
    <row r="341" spans="1:35">
      <c r="A341" s="11" t="s">
        <v>25</v>
      </c>
      <c r="B341" s="11"/>
      <c r="C341" s="11"/>
      <c r="D341" s="11"/>
      <c r="E341" s="11"/>
      <c r="F341" s="11"/>
      <c r="G341" s="1">
        <v>1</v>
      </c>
      <c r="H341" s="5">
        <f>SUMIF($F$2:$F339, $G341, H$2:H339)/SUMIF($F$2:$F339, $G341, P$2:P339)</f>
        <v>2.5</v>
      </c>
      <c r="I341" s="5">
        <f>SUMIF($F$2:$F339, $G341, I$2:I339)/SUMIF($F$2:$F339, $G341, Q$2:Q339)</f>
        <v>1.2568807339449541</v>
      </c>
      <c r="J341" s="5">
        <f>SUMIF($F$2:$F339, $G341, J$2:J339)/SUMIF($F$2:$F339, $G341, R$2:R339)</f>
        <v>1.1363636363636365</v>
      </c>
      <c r="K341" s="5">
        <f>SUMIF($F$2:$F339, $G341, K$2:K339)/SUMIF($F$2:$F339, $G341, S$2:S339)</f>
        <v>0.78947368421052633</v>
      </c>
      <c r="L341" s="5">
        <f>SUMIF($F$2:$F339, $G341, L$2:L339)/SUMIF($F$2:$F339, $G341, T$2:T339)</f>
        <v>0</v>
      </c>
      <c r="M341" s="5">
        <f>SUMIF($F$2:$F339, $G341, M$2:M339)/SUMIF($F$2:$F339, $G341, U$2:U339)</f>
        <v>0</v>
      </c>
      <c r="N341" s="5">
        <f>SUMIF($F$2:$F339, $G341, N$2:N339)/SUMIF($F$2:$F339, $G341, V$2:V339)</f>
        <v>0.5</v>
      </c>
      <c r="P341" s="5"/>
      <c r="Q341" s="5"/>
      <c r="R341" s="5"/>
      <c r="S341" s="5"/>
      <c r="T341" s="5"/>
      <c r="U341" s="5"/>
      <c r="V341" s="5"/>
      <c r="X341" s="1" t="s">
        <v>49</v>
      </c>
      <c r="Y341" s="1" t="s">
        <v>50</v>
      </c>
    </row>
    <row r="342" spans="1:35">
      <c r="A342" s="11"/>
      <c r="B342" s="11"/>
      <c r="C342" s="11"/>
      <c r="D342" s="11"/>
      <c r="E342" s="11"/>
      <c r="F342" s="11"/>
      <c r="G342" s="1">
        <v>2</v>
      </c>
      <c r="H342" s="5">
        <f>SUMIF($F$2:$F339, $G342, H$2:H339)/SUMIF($F$2:$F339, $G342, P$2:P339)</f>
        <v>2.4411764705882355</v>
      </c>
      <c r="I342" s="5">
        <f>SUMIF($F$2:$F339, $G342, I$2:I339)/SUMIF($F$2:$F339, $G342, Q$2:Q339)</f>
        <v>1.3669724770642202</v>
      </c>
      <c r="J342" s="5">
        <f>SUMIF($F$2:$F339, $G342, J$2:J339)/SUMIF($F$2:$F339, $G342, R$2:R339)</f>
        <v>0.90909090909090906</v>
      </c>
      <c r="K342" s="5">
        <f>SUMIF($F$2:$F339, $G342, K$2:K339)/SUMIF($F$2:$F339, $G342, S$2:S339)</f>
        <v>1.263157894736842</v>
      </c>
      <c r="L342" s="5">
        <f>SUMIF($F$2:$F339, $G342, L$2:L339)/SUMIF($F$2:$F339, $G342, T$2:T339)</f>
        <v>0</v>
      </c>
      <c r="M342" s="5">
        <f>SUMIF($F$2:$F339, $G342, M$2:M339)/SUMIF($F$2:$F339, $G342, U$2:U339)</f>
        <v>1.5</v>
      </c>
      <c r="N342" s="5">
        <f>SUMIF($F$2:$F339, $G342, N$2:N339)/SUMIF($F$2:$F339, $G342, V$2:V339)</f>
        <v>1</v>
      </c>
      <c r="P342" s="5"/>
      <c r="Q342" s="5"/>
      <c r="R342" s="5"/>
      <c r="S342" s="5"/>
      <c r="T342" s="5"/>
      <c r="U342" s="5"/>
      <c r="V342" s="5"/>
      <c r="W342" s="1" t="s">
        <v>4</v>
      </c>
      <c r="X342" s="1">
        <f xml:space="preserve"> COUNTIF(W2:W339,W342)</f>
        <v>79</v>
      </c>
      <c r="Y342" s="6">
        <f>X342/SUM(X342:X343)</f>
        <v>0.78217821782178221</v>
      </c>
    </row>
    <row r="343" spans="1:35">
      <c r="A343" s="11"/>
      <c r="B343" s="11"/>
      <c r="C343" s="11"/>
      <c r="D343" s="11"/>
      <c r="E343" s="11"/>
      <c r="F343" s="11"/>
      <c r="G343" s="1">
        <v>3</v>
      </c>
      <c r="H343" s="5">
        <f>SUMIF($F$2:$F340, $G343, H$2:H340)/SUMIF($F$2:$F340, $G343, P$2:P340)</f>
        <v>2.5392156862745097</v>
      </c>
      <c r="I343" s="5">
        <f>SUMIF($F$2:$F340, $G343, I$2:I340)/SUMIF($F$2:$F340, $G343, Q$2:Q340)</f>
        <v>1.5137614678899083</v>
      </c>
      <c r="J343" s="5">
        <f>SUMIF($F$2:$F340, $G343, J$2:J340)/SUMIF($F$2:$F340, $G343, R$2:R340)</f>
        <v>1.4</v>
      </c>
      <c r="K343" s="5">
        <f>SUMIF($F$2:$F340, $G343, K$2:K340)/SUMIF($F$2:$F340, $G343, S$2:S340)</f>
        <v>1</v>
      </c>
      <c r="L343" s="5">
        <f>SUMIF($F$2:$F340, $G343, L$2:L340)/SUMIF($F$2:$F340, $G343, T$2:T340)</f>
        <v>1</v>
      </c>
      <c r="M343" s="5">
        <f>SUMIF($F$2:$F340, $G343, M$2:M340)/SUMIF($F$2:$F340, $G343, U$2:U340)</f>
        <v>0.5</v>
      </c>
      <c r="N343" s="5">
        <f>SUMIF($F$2:$F340, $G343, N$2:N340)/SUMIF($F$2:$F340, $G343, V$2:V340)</f>
        <v>1</v>
      </c>
      <c r="P343" s="5"/>
      <c r="Q343" s="5"/>
      <c r="R343" s="5"/>
      <c r="S343" s="5"/>
      <c r="T343" s="5"/>
      <c r="U343" s="5"/>
      <c r="V343" s="5"/>
      <c r="W343" s="1" t="s">
        <v>5</v>
      </c>
      <c r="X343" s="1">
        <f xml:space="preserve"> COUNTIF(W3:W339,W343)</f>
        <v>22</v>
      </c>
      <c r="Y343" s="6">
        <f>X343/SUM(X342:X343)</f>
        <v>0.21782178217821782</v>
      </c>
    </row>
    <row r="344" spans="1:35">
      <c r="A344" s="11"/>
      <c r="B344" s="11"/>
      <c r="C344" s="11"/>
      <c r="D344" s="11"/>
      <c r="E344" s="11"/>
      <c r="F344" s="11"/>
      <c r="G344" s="1" t="s">
        <v>41</v>
      </c>
      <c r="H344" s="5">
        <f>IF(SUMIF($F$2:$F341, $G344, P$2:P341) = 0, "", SUMIF($F$2:$F341, $G344, H$2:H341)/SUMIF($F$2:$F341, $G344, P$2:P341))</f>
        <v>4</v>
      </c>
      <c r="I344" s="5">
        <f>IF(SUMIF($F$2:$F341, $G344, Q$2:Q341) = 0, "", SUMIF($F$2:$F341, $G344, I$2:I341)/SUMIF($F$2:$F341, $G344, Q$2:Q341))</f>
        <v>2.5</v>
      </c>
      <c r="J344" s="5">
        <f>IF(SUMIF($F$2:$F341, $G344, R$2:R341) = 0, "", SUMIF($F$2:$F341, $G344, J$2:J341)/SUMIF($F$2:$F341, $G344, R$2:R341))</f>
        <v>2</v>
      </c>
      <c r="K344" s="5" t="str">
        <f>IF(SUMIF($F$2:$F341, $G344, S$2:S341) = 0, "", SUMIF($F$2:$F341, $G344, K$2:K341)/SUMIF($F$2:$F341, $G344, S$2:S341))</f>
        <v/>
      </c>
      <c r="L344" s="5" t="str">
        <f>IF(SUMIF($F$2:$F341, $G344, T$2:T341) = 0, "", SUMIF($F$2:$F341, $G344, L$2:L341)/SUMIF($F$2:$F341, $G344, T$2:T341))</f>
        <v/>
      </c>
      <c r="M344" s="5">
        <f>IF(SUMIF($F$2:$F341, $G344, U$2:U341) = 0, "", SUMIF($F$2:$F341, $G344, M$2:M341)/SUMIF($F$2:$F341, $G344, U$2:U341))</f>
        <v>0</v>
      </c>
      <c r="N344" s="5" t="str">
        <f>IF(SUMIF($F$2:$F341, $G344, V$2:V341) = 0, "", SUMIF($F$2:$F341, $G344, N$2:N341)/SUMIF($F$2:$F341, $G344, V$2:V341))</f>
        <v/>
      </c>
      <c r="P344" s="5"/>
      <c r="Q344" s="5"/>
      <c r="R344" s="5"/>
      <c r="S344" s="5"/>
      <c r="T344" s="5"/>
      <c r="U344" s="5"/>
      <c r="V344" s="5"/>
    </row>
    <row r="345" spans="1:35">
      <c r="A345" s="11"/>
      <c r="B345" s="11"/>
      <c r="C345" s="11"/>
      <c r="D345" s="11"/>
      <c r="E345" s="11"/>
      <c r="F345" s="11"/>
      <c r="G345" s="1" t="s">
        <v>51</v>
      </c>
      <c r="H345" s="5">
        <f>AVERAGE(H$2:H339)*3</f>
        <v>7.514469453376206</v>
      </c>
      <c r="I345" s="5">
        <f>AVERAGE(I$2:I339)*3</f>
        <v>4.1656626506024095</v>
      </c>
      <c r="J345" s="5">
        <f>AVERAGE(J$2:J339)*3</f>
        <v>3.3970588235294117</v>
      </c>
      <c r="K345" s="5">
        <f>AVERAGE(K$2:K339)*3</f>
        <v>3</v>
      </c>
      <c r="L345" s="5">
        <f>AVERAGE(L$2:L339)*3</f>
        <v>1</v>
      </c>
      <c r="M345" s="5">
        <f>AVERAGE(M$2:M339)*3</f>
        <v>1.5</v>
      </c>
      <c r="N345" s="5">
        <f>AVERAGE(N$2:N339)*3</f>
        <v>2</v>
      </c>
      <c r="P345" s="5"/>
      <c r="Q345" s="5"/>
      <c r="R345" s="5"/>
      <c r="S345" s="5"/>
      <c r="T345" s="5"/>
      <c r="U345" s="5"/>
      <c r="V345" s="5"/>
    </row>
    <row r="348" spans="1:35">
      <c r="G348" s="7" t="s">
        <v>29</v>
      </c>
      <c r="H348" t="s">
        <v>30</v>
      </c>
    </row>
    <row r="349" spans="1:35">
      <c r="G349" s="7" t="s">
        <v>20</v>
      </c>
      <c r="H349" t="s">
        <v>22</v>
      </c>
    </row>
    <row r="350" spans="1:35">
      <c r="G350" s="7" t="s">
        <v>24</v>
      </c>
      <c r="H350" t="s">
        <v>16</v>
      </c>
      <c r="O350"/>
      <c r="P350"/>
      <c r="Q350"/>
      <c r="R350"/>
      <c r="S350"/>
      <c r="T350"/>
      <c r="U350"/>
      <c r="V350"/>
      <c r="W350"/>
      <c r="X350"/>
      <c r="Y350"/>
      <c r="Z350"/>
      <c r="AA350"/>
      <c r="AB350"/>
      <c r="AC350"/>
      <c r="AD350"/>
      <c r="AE350"/>
      <c r="AF350"/>
      <c r="AG350"/>
      <c r="AH350"/>
      <c r="AI350"/>
    </row>
    <row r="351" spans="1:35">
      <c r="O351"/>
      <c r="P351"/>
      <c r="Q351"/>
      <c r="R351"/>
      <c r="S351"/>
      <c r="T351"/>
      <c r="U351"/>
      <c r="V351"/>
      <c r="W351"/>
      <c r="X351"/>
      <c r="Y351"/>
      <c r="Z351"/>
      <c r="AA351"/>
      <c r="AB351"/>
      <c r="AC351"/>
      <c r="AD351"/>
      <c r="AE351"/>
      <c r="AF351"/>
      <c r="AG351"/>
      <c r="AH351"/>
      <c r="AI351"/>
    </row>
    <row r="352" spans="1:35">
      <c r="G352" s="7" t="s">
        <v>2</v>
      </c>
      <c r="H352" t="s">
        <v>63</v>
      </c>
      <c r="I352" t="s">
        <v>64</v>
      </c>
      <c r="J352" t="s">
        <v>65</v>
      </c>
      <c r="K352" t="s">
        <v>66</v>
      </c>
      <c r="L352" t="s">
        <v>67</v>
      </c>
      <c r="M352" t="s">
        <v>68</v>
      </c>
      <c r="N352" t="s">
        <v>69</v>
      </c>
      <c r="O352"/>
      <c r="P352"/>
      <c r="Q352"/>
      <c r="R352"/>
      <c r="S352"/>
      <c r="T352"/>
      <c r="U352"/>
      <c r="V352"/>
      <c r="W352"/>
      <c r="X352"/>
      <c r="Y352"/>
      <c r="Z352"/>
      <c r="AA352"/>
      <c r="AB352"/>
      <c r="AC352"/>
      <c r="AD352"/>
      <c r="AE352"/>
      <c r="AF352"/>
      <c r="AG352"/>
      <c r="AH352"/>
      <c r="AI352"/>
    </row>
    <row r="353" spans="1:35">
      <c r="G353" s="8">
        <v>1</v>
      </c>
      <c r="H353" s="9">
        <v>2.5555555555555554</v>
      </c>
      <c r="I353" s="9">
        <v>1.3220338983050848</v>
      </c>
      <c r="J353" s="9">
        <v>1.8333333333333333</v>
      </c>
      <c r="K353" s="9">
        <v>0.75</v>
      </c>
      <c r="L353" s="9"/>
      <c r="M353">
        <v>0</v>
      </c>
      <c r="N353" s="9">
        <v>1</v>
      </c>
      <c r="O353"/>
      <c r="P353"/>
      <c r="Q353"/>
      <c r="R353"/>
      <c r="S353"/>
      <c r="T353"/>
      <c r="U353"/>
      <c r="V353"/>
      <c r="W353"/>
      <c r="X353"/>
      <c r="Y353"/>
      <c r="Z353"/>
      <c r="AA353"/>
      <c r="AB353"/>
      <c r="AC353"/>
      <c r="AD353"/>
      <c r="AE353"/>
      <c r="AF353"/>
      <c r="AG353"/>
      <c r="AH353"/>
      <c r="AI353"/>
    </row>
    <row r="354" spans="1:35">
      <c r="G354" s="8">
        <v>2</v>
      </c>
      <c r="H354" s="9">
        <v>2.574074074074074</v>
      </c>
      <c r="I354" s="9">
        <v>1.4576271186440677</v>
      </c>
      <c r="J354" s="9">
        <v>1.1666666666666667</v>
      </c>
      <c r="K354" s="9">
        <v>1.25</v>
      </c>
      <c r="L354" s="9"/>
      <c r="M354">
        <v>0</v>
      </c>
      <c r="N354" s="9">
        <v>1</v>
      </c>
      <c r="O354"/>
      <c r="P354"/>
      <c r="Q354"/>
      <c r="R354"/>
      <c r="S354"/>
      <c r="T354"/>
      <c r="U354"/>
      <c r="V354"/>
      <c r="W354"/>
      <c r="X354"/>
      <c r="Y354"/>
      <c r="Z354"/>
      <c r="AA354"/>
      <c r="AB354"/>
      <c r="AC354"/>
      <c r="AD354"/>
      <c r="AE354"/>
    </row>
    <row r="355" spans="1:35">
      <c r="G355" s="8">
        <v>3</v>
      </c>
      <c r="H355" s="9">
        <v>2.8518518518518516</v>
      </c>
      <c r="I355" s="9">
        <v>1.6440677966101696</v>
      </c>
      <c r="J355" s="9">
        <v>1.3333333333333333</v>
      </c>
      <c r="K355" s="9">
        <v>1.1666666666666667</v>
      </c>
      <c r="L355" s="9"/>
      <c r="M355">
        <v>0</v>
      </c>
      <c r="N355" s="9">
        <v>0</v>
      </c>
      <c r="O355"/>
      <c r="P355"/>
      <c r="Q355"/>
      <c r="R355"/>
      <c r="S355"/>
      <c r="T355"/>
      <c r="U355"/>
      <c r="V355"/>
      <c r="W355"/>
      <c r="X355"/>
      <c r="Y355"/>
      <c r="Z355"/>
      <c r="AA355"/>
      <c r="AB355"/>
      <c r="AC355"/>
      <c r="AD355"/>
      <c r="AE355"/>
    </row>
    <row r="356" spans="1:35">
      <c r="A356"/>
      <c r="B356"/>
      <c r="C356"/>
      <c r="D356"/>
      <c r="E356"/>
      <c r="F356"/>
      <c r="G356" s="8" t="s">
        <v>41</v>
      </c>
      <c r="H356" s="9">
        <v>3</v>
      </c>
      <c r="I356" s="9">
        <v>2.25</v>
      </c>
      <c r="J356" s="9">
        <v>2</v>
      </c>
      <c r="K356" s="9"/>
      <c r="L356" s="9"/>
      <c r="M356"/>
      <c r="N356" s="9"/>
      <c r="O356"/>
      <c r="P356"/>
      <c r="Q356"/>
      <c r="R356"/>
      <c r="S356"/>
      <c r="T356"/>
      <c r="U356"/>
      <c r="V356"/>
      <c r="W356"/>
      <c r="X356"/>
      <c r="Y356"/>
      <c r="Z356"/>
      <c r="AA356"/>
      <c r="AB356"/>
      <c r="AC356"/>
      <c r="AD356"/>
      <c r="AE356"/>
    </row>
    <row r="357" spans="1:35">
      <c r="A357"/>
      <c r="B357"/>
      <c r="C357"/>
      <c r="D357"/>
      <c r="E357"/>
      <c r="F357"/>
      <c r="G357" s="8" t="s">
        <v>55</v>
      </c>
      <c r="H357" s="9">
        <v>2.6646341463414633</v>
      </c>
      <c r="I357" s="9">
        <v>1.4917127071823204</v>
      </c>
      <c r="J357" s="9">
        <v>1.4736842105263157</v>
      </c>
      <c r="K357" s="9">
        <v>1.0555555555555556</v>
      </c>
      <c r="L357" s="9"/>
      <c r="M357">
        <v>0</v>
      </c>
      <c r="N357" s="9">
        <v>0.66666666666666663</v>
      </c>
      <c r="O357"/>
      <c r="P357"/>
      <c r="Q357"/>
      <c r="R357"/>
      <c r="S357"/>
      <c r="T357"/>
      <c r="U357"/>
      <c r="V357"/>
      <c r="W357"/>
      <c r="X357"/>
      <c r="Y357"/>
      <c r="Z357"/>
      <c r="AA357"/>
      <c r="AB357"/>
      <c r="AC357"/>
      <c r="AD357"/>
      <c r="AE357"/>
    </row>
    <row r="358" spans="1:35">
      <c r="A358"/>
      <c r="B358"/>
      <c r="C358"/>
      <c r="D358"/>
      <c r="E358"/>
      <c r="F358"/>
      <c r="G358"/>
      <c r="H358"/>
      <c r="I358"/>
      <c r="J358"/>
      <c r="K358"/>
      <c r="L358"/>
      <c r="M358"/>
      <c r="N358"/>
      <c r="O358"/>
      <c r="P358"/>
      <c r="Q358"/>
      <c r="R358"/>
      <c r="S358"/>
      <c r="T358"/>
      <c r="U358"/>
      <c r="V358"/>
      <c r="W358"/>
      <c r="X358"/>
      <c r="Y358"/>
      <c r="Z358"/>
      <c r="AA358"/>
      <c r="AB358"/>
      <c r="AC358"/>
      <c r="AD358"/>
      <c r="AE358"/>
    </row>
    <row r="359" spans="1:35">
      <c r="A359"/>
      <c r="B359"/>
      <c r="C359"/>
      <c r="D359"/>
      <c r="E359"/>
      <c r="F359"/>
      <c r="G359"/>
      <c r="H359"/>
      <c r="I359"/>
      <c r="J359"/>
      <c r="K359"/>
      <c r="L359"/>
      <c r="M359"/>
      <c r="N359"/>
      <c r="O359"/>
      <c r="P359"/>
      <c r="Q359"/>
      <c r="R359"/>
      <c r="S359"/>
      <c r="T359"/>
      <c r="U359"/>
      <c r="V359"/>
      <c r="W359"/>
      <c r="X359"/>
      <c r="Y359"/>
      <c r="Z359"/>
      <c r="AA359"/>
      <c r="AB359"/>
      <c r="AC359"/>
      <c r="AD359"/>
      <c r="AE359"/>
    </row>
    <row r="360" spans="1:35">
      <c r="A360"/>
      <c r="B360"/>
      <c r="C360"/>
      <c r="D360"/>
      <c r="E360"/>
      <c r="F360"/>
      <c r="G360"/>
      <c r="H360"/>
      <c r="I360"/>
      <c r="J360"/>
      <c r="K360"/>
      <c r="L360"/>
      <c r="M360"/>
      <c r="N360"/>
      <c r="O360"/>
      <c r="P360"/>
      <c r="Q360"/>
      <c r="R360"/>
      <c r="S360"/>
      <c r="T360"/>
      <c r="U360"/>
      <c r="V360"/>
      <c r="W360"/>
      <c r="X360"/>
      <c r="Y360"/>
      <c r="Z360"/>
      <c r="AA360"/>
      <c r="AB360"/>
      <c r="AC360"/>
      <c r="AD360"/>
      <c r="AE360"/>
    </row>
    <row r="361" spans="1:35">
      <c r="A361"/>
      <c r="B361"/>
      <c r="C361"/>
      <c r="D361"/>
      <c r="E361"/>
      <c r="F361"/>
      <c r="G361"/>
      <c r="H361"/>
      <c r="I361"/>
      <c r="J361"/>
      <c r="K361"/>
      <c r="L361"/>
      <c r="M361"/>
      <c r="N361"/>
      <c r="O361"/>
      <c r="P361"/>
      <c r="Q361"/>
      <c r="R361"/>
      <c r="S361"/>
      <c r="T361"/>
      <c r="U361"/>
      <c r="V361"/>
      <c r="W361"/>
      <c r="X361"/>
      <c r="Y361"/>
      <c r="Z361"/>
      <c r="AA361"/>
      <c r="AB361"/>
      <c r="AC361"/>
      <c r="AD361"/>
      <c r="AE361"/>
    </row>
    <row r="362" spans="1:35">
      <c r="A362"/>
      <c r="B362"/>
      <c r="C362"/>
      <c r="D362"/>
      <c r="E362"/>
      <c r="F362"/>
      <c r="G362"/>
      <c r="H362"/>
      <c r="I362"/>
      <c r="J362"/>
      <c r="K362"/>
      <c r="L362"/>
      <c r="M362"/>
      <c r="N362"/>
      <c r="O362"/>
      <c r="P362"/>
      <c r="Q362"/>
      <c r="R362"/>
      <c r="S362"/>
      <c r="T362"/>
      <c r="U362"/>
      <c r="V362"/>
      <c r="W362"/>
      <c r="X362"/>
      <c r="Y362"/>
      <c r="Z362"/>
      <c r="AA362"/>
      <c r="AB362"/>
      <c r="AC362"/>
      <c r="AD362"/>
      <c r="AE362"/>
    </row>
    <row r="363" spans="1:35">
      <c r="A363"/>
      <c r="B363"/>
      <c r="C363"/>
      <c r="D363"/>
      <c r="E363"/>
      <c r="F363"/>
      <c r="G363"/>
      <c r="H363"/>
      <c r="I363"/>
      <c r="J363"/>
      <c r="K363"/>
      <c r="L363"/>
      <c r="M363"/>
      <c r="N363"/>
      <c r="O363"/>
      <c r="P363"/>
      <c r="Q363"/>
      <c r="R363"/>
      <c r="S363"/>
      <c r="T363"/>
      <c r="U363"/>
      <c r="V363"/>
      <c r="W363"/>
      <c r="X363"/>
      <c r="Y363"/>
      <c r="Z363"/>
      <c r="AA363"/>
      <c r="AB363"/>
      <c r="AC363"/>
      <c r="AD363"/>
      <c r="AE363"/>
    </row>
    <row r="364" spans="1:35">
      <c r="A364"/>
      <c r="B364"/>
      <c r="C364"/>
      <c r="D364"/>
      <c r="E364"/>
      <c r="F364"/>
      <c r="G364"/>
      <c r="H364"/>
      <c r="I364"/>
      <c r="J364"/>
      <c r="K364"/>
      <c r="L364"/>
      <c r="M364"/>
      <c r="N364"/>
      <c r="O364"/>
      <c r="P364"/>
      <c r="Q364"/>
      <c r="R364"/>
      <c r="S364"/>
      <c r="T364"/>
      <c r="U364"/>
      <c r="V364"/>
      <c r="W364"/>
      <c r="X364"/>
      <c r="Y364"/>
      <c r="Z364"/>
    </row>
    <row r="365" spans="1:35">
      <c r="A365"/>
      <c r="B365"/>
      <c r="C365"/>
      <c r="D365"/>
      <c r="E365"/>
      <c r="F365"/>
      <c r="G365"/>
      <c r="H365"/>
      <c r="I365"/>
      <c r="J365"/>
      <c r="K365"/>
      <c r="L365"/>
      <c r="M365"/>
      <c r="N365"/>
      <c r="O365"/>
      <c r="P365"/>
      <c r="Q365"/>
      <c r="R365"/>
      <c r="S365"/>
      <c r="T365"/>
      <c r="U365"/>
      <c r="V365"/>
      <c r="W365"/>
      <c r="X365"/>
      <c r="Y365"/>
      <c r="Z365"/>
    </row>
    <row r="366" spans="1:35">
      <c r="A366"/>
      <c r="B366"/>
      <c r="C366"/>
      <c r="D366"/>
      <c r="E366"/>
      <c r="F366"/>
      <c r="G366"/>
      <c r="H366"/>
      <c r="I366"/>
      <c r="J366"/>
      <c r="K366"/>
      <c r="L366"/>
      <c r="M366"/>
      <c r="N366"/>
      <c r="O366"/>
      <c r="P366"/>
      <c r="Q366"/>
      <c r="R366"/>
      <c r="S366"/>
      <c r="T366"/>
      <c r="U366"/>
      <c r="V366"/>
      <c r="W366"/>
      <c r="X366"/>
      <c r="Y366"/>
      <c r="Z366"/>
    </row>
    <row r="367" spans="1:35">
      <c r="A367"/>
      <c r="B367"/>
      <c r="C367"/>
      <c r="D367"/>
      <c r="E367"/>
      <c r="F367"/>
      <c r="G367"/>
      <c r="H367"/>
      <c r="I367"/>
      <c r="J367"/>
      <c r="K367"/>
      <c r="L367"/>
      <c r="M367"/>
      <c r="N367"/>
      <c r="O367"/>
      <c r="P367"/>
      <c r="Q367"/>
      <c r="R367"/>
      <c r="S367"/>
      <c r="T367"/>
      <c r="U367"/>
      <c r="V367"/>
      <c r="W367"/>
      <c r="X367"/>
      <c r="Y367"/>
      <c r="Z367"/>
    </row>
    <row r="368" spans="1:35">
      <c r="A368"/>
      <c r="B368"/>
      <c r="C368"/>
      <c r="D368"/>
      <c r="E368"/>
      <c r="F368"/>
      <c r="G368"/>
      <c r="H368"/>
      <c r="I368"/>
      <c r="J368"/>
      <c r="K368"/>
      <c r="L368"/>
      <c r="M368"/>
      <c r="N368"/>
      <c r="O368"/>
      <c r="P368"/>
      <c r="Q368"/>
      <c r="R368"/>
      <c r="S368"/>
      <c r="T368"/>
      <c r="U368"/>
      <c r="V368"/>
      <c r="W368"/>
      <c r="X368"/>
      <c r="Y368"/>
      <c r="Z368"/>
    </row>
    <row r="369" spans="1:26">
      <c r="A369"/>
      <c r="B369"/>
      <c r="C369"/>
      <c r="D369"/>
      <c r="E369"/>
      <c r="F369"/>
      <c r="G369"/>
      <c r="H369"/>
      <c r="I369"/>
      <c r="J369"/>
      <c r="K369"/>
      <c r="L369"/>
      <c r="M369"/>
      <c r="N369"/>
      <c r="O369"/>
      <c r="P369"/>
      <c r="Q369"/>
      <c r="R369"/>
      <c r="S369"/>
      <c r="T369"/>
      <c r="U369"/>
      <c r="V369"/>
      <c r="W369"/>
      <c r="X369"/>
      <c r="Y369"/>
      <c r="Z369"/>
    </row>
    <row r="370" spans="1:26">
      <c r="A370"/>
      <c r="B370"/>
      <c r="C370"/>
      <c r="D370"/>
      <c r="E370"/>
      <c r="F370"/>
      <c r="G370"/>
      <c r="H370"/>
      <c r="I370"/>
      <c r="J370"/>
      <c r="K370"/>
      <c r="L370"/>
      <c r="M370"/>
      <c r="N370"/>
      <c r="O370"/>
      <c r="P370"/>
      <c r="Q370"/>
      <c r="R370"/>
      <c r="S370"/>
      <c r="T370"/>
      <c r="U370"/>
      <c r="V370"/>
      <c r="W370"/>
      <c r="X370"/>
      <c r="Y370"/>
      <c r="Z370"/>
    </row>
    <row r="371" spans="1:26">
      <c r="A371"/>
      <c r="B371"/>
      <c r="C371"/>
      <c r="D371"/>
      <c r="E371"/>
      <c r="F371"/>
      <c r="G371"/>
      <c r="H371"/>
      <c r="I371"/>
      <c r="J371"/>
      <c r="K371"/>
      <c r="L371"/>
      <c r="M371"/>
      <c r="N371"/>
      <c r="O371"/>
      <c r="P371"/>
      <c r="Q371"/>
      <c r="R371"/>
      <c r="S371"/>
      <c r="T371"/>
      <c r="U371"/>
      <c r="V371"/>
      <c r="W371"/>
      <c r="X371"/>
      <c r="Y371"/>
      <c r="Z371"/>
    </row>
    <row r="372" spans="1:26">
      <c r="A372"/>
      <c r="B372"/>
      <c r="C372"/>
      <c r="D372"/>
      <c r="E372"/>
      <c r="F372"/>
      <c r="G372"/>
      <c r="H372"/>
      <c r="I372"/>
      <c r="J372"/>
      <c r="K372"/>
      <c r="L372"/>
      <c r="M372"/>
      <c r="N372"/>
      <c r="O372"/>
      <c r="P372"/>
      <c r="Q372"/>
      <c r="R372"/>
      <c r="S372"/>
      <c r="T372"/>
      <c r="U372"/>
      <c r="V372"/>
      <c r="W372"/>
      <c r="X372"/>
      <c r="Y372"/>
      <c r="Z372"/>
    </row>
    <row r="373" spans="1:26">
      <c r="A373"/>
      <c r="B373"/>
      <c r="C373"/>
      <c r="D373"/>
      <c r="E373"/>
      <c r="F373"/>
      <c r="G373"/>
      <c r="H373"/>
      <c r="I373"/>
      <c r="J373"/>
      <c r="K373"/>
      <c r="L373"/>
      <c r="M373"/>
      <c r="N373"/>
      <c r="O373"/>
      <c r="P373"/>
      <c r="Q373"/>
      <c r="R373"/>
      <c r="S373"/>
      <c r="T373"/>
      <c r="U373"/>
      <c r="V373"/>
      <c r="W373"/>
      <c r="X373"/>
      <c r="Y373"/>
      <c r="Z373"/>
    </row>
    <row r="374" spans="1:26">
      <c r="A374"/>
      <c r="B374"/>
      <c r="C374"/>
      <c r="D374"/>
      <c r="E374"/>
      <c r="F374"/>
      <c r="G374"/>
      <c r="H374"/>
      <c r="I374"/>
      <c r="J374"/>
      <c r="K374"/>
      <c r="L374"/>
      <c r="M374"/>
      <c r="N374"/>
      <c r="O374"/>
      <c r="P374"/>
      <c r="Q374"/>
      <c r="R374"/>
      <c r="S374"/>
      <c r="T374"/>
      <c r="U374"/>
      <c r="V374"/>
      <c r="W374"/>
      <c r="X374"/>
      <c r="Y374"/>
      <c r="Z374"/>
    </row>
    <row r="375" spans="1:26">
      <c r="A375"/>
      <c r="B375"/>
      <c r="C375"/>
      <c r="D375"/>
      <c r="E375"/>
      <c r="F375"/>
      <c r="G375"/>
      <c r="H375"/>
      <c r="I375"/>
      <c r="J375"/>
      <c r="K375"/>
      <c r="L375"/>
      <c r="M375"/>
      <c r="N375"/>
      <c r="O375"/>
      <c r="P375"/>
      <c r="Q375"/>
      <c r="R375"/>
      <c r="S375"/>
      <c r="T375"/>
      <c r="U375"/>
      <c r="V375"/>
      <c r="W375"/>
      <c r="X375"/>
      <c r="Y375"/>
      <c r="Z375"/>
    </row>
    <row r="376" spans="1:26">
      <c r="A376"/>
      <c r="B376"/>
      <c r="C376"/>
      <c r="D376"/>
      <c r="E376"/>
      <c r="F376"/>
      <c r="G376"/>
      <c r="H376"/>
      <c r="I376"/>
      <c r="J376"/>
      <c r="K376"/>
      <c r="L376"/>
      <c r="M376"/>
      <c r="N376"/>
      <c r="O376"/>
      <c r="P376"/>
      <c r="Q376"/>
      <c r="R376"/>
      <c r="S376"/>
      <c r="T376"/>
      <c r="U376"/>
      <c r="V376"/>
      <c r="W376"/>
      <c r="X376"/>
      <c r="Y376"/>
      <c r="Z376"/>
    </row>
    <row r="377" spans="1:26">
      <c r="A377"/>
      <c r="B377"/>
      <c r="C377"/>
      <c r="D377"/>
      <c r="E377"/>
      <c r="F377"/>
      <c r="G377"/>
      <c r="H377"/>
      <c r="I377"/>
      <c r="J377"/>
      <c r="K377"/>
      <c r="L377"/>
      <c r="M377"/>
      <c r="N377"/>
      <c r="O377"/>
      <c r="P377"/>
      <c r="Q377"/>
      <c r="R377"/>
      <c r="S377"/>
      <c r="T377"/>
      <c r="U377"/>
      <c r="V377"/>
      <c r="W377"/>
      <c r="X377"/>
      <c r="Y377"/>
      <c r="Z377"/>
    </row>
    <row r="378" spans="1:26">
      <c r="A378"/>
      <c r="B378"/>
      <c r="C378"/>
      <c r="D378"/>
      <c r="E378"/>
      <c r="F378"/>
      <c r="G378"/>
      <c r="H378"/>
      <c r="I378"/>
      <c r="J378"/>
      <c r="K378"/>
      <c r="L378"/>
      <c r="M378"/>
      <c r="N378"/>
      <c r="O378"/>
      <c r="P378"/>
      <c r="Q378"/>
      <c r="R378"/>
      <c r="S378"/>
      <c r="T378"/>
      <c r="U378"/>
      <c r="V378"/>
      <c r="W378"/>
      <c r="X378"/>
      <c r="Y378"/>
      <c r="Z378"/>
    </row>
    <row r="379" spans="1:26">
      <c r="A379"/>
      <c r="B379"/>
      <c r="C379"/>
      <c r="D379"/>
      <c r="E379"/>
      <c r="F379"/>
      <c r="G379"/>
      <c r="H379"/>
      <c r="I379"/>
      <c r="J379"/>
      <c r="K379"/>
      <c r="L379"/>
      <c r="M379"/>
      <c r="N379"/>
      <c r="O379"/>
      <c r="P379"/>
      <c r="Q379"/>
      <c r="R379"/>
      <c r="S379"/>
      <c r="T379"/>
      <c r="U379"/>
      <c r="V379"/>
      <c r="W379"/>
      <c r="X379"/>
      <c r="Y379"/>
      <c r="Z379"/>
    </row>
    <row r="380" spans="1:26">
      <c r="A380"/>
      <c r="B380"/>
      <c r="C380"/>
      <c r="D380"/>
      <c r="E380"/>
      <c r="F380"/>
      <c r="G380"/>
      <c r="H380"/>
      <c r="I380"/>
      <c r="J380"/>
      <c r="K380"/>
      <c r="L380"/>
      <c r="M380"/>
      <c r="N380"/>
      <c r="O380"/>
      <c r="P380"/>
      <c r="Q380"/>
      <c r="R380"/>
      <c r="S380"/>
      <c r="T380"/>
      <c r="U380"/>
      <c r="V380"/>
      <c r="W380"/>
      <c r="X380"/>
      <c r="Y380"/>
      <c r="Z380"/>
    </row>
    <row r="381" spans="1:26">
      <c r="A381"/>
      <c r="B381"/>
      <c r="C381"/>
      <c r="D381"/>
      <c r="E381"/>
      <c r="F381"/>
      <c r="G381"/>
      <c r="H381"/>
      <c r="I381"/>
      <c r="J381"/>
      <c r="K381"/>
      <c r="L381"/>
      <c r="M381"/>
      <c r="N381"/>
      <c r="O381"/>
      <c r="P381"/>
      <c r="Q381"/>
      <c r="R381"/>
      <c r="S381"/>
      <c r="T381"/>
      <c r="U381"/>
      <c r="V381"/>
      <c r="W381"/>
      <c r="X381"/>
      <c r="Y381"/>
      <c r="Z381"/>
    </row>
    <row r="382" spans="1:26">
      <c r="A382"/>
      <c r="B382"/>
      <c r="C382"/>
      <c r="D382"/>
      <c r="E382"/>
      <c r="F382"/>
      <c r="G382"/>
      <c r="H382"/>
      <c r="I382"/>
      <c r="J382"/>
      <c r="K382"/>
      <c r="L382"/>
      <c r="M382"/>
      <c r="N382"/>
      <c r="O382"/>
      <c r="P382"/>
      <c r="Q382"/>
      <c r="R382"/>
      <c r="S382"/>
      <c r="T382"/>
      <c r="U382"/>
      <c r="V382"/>
      <c r="W382"/>
      <c r="X382"/>
      <c r="Y382"/>
      <c r="Z382"/>
    </row>
    <row r="383" spans="1:26">
      <c r="A383"/>
      <c r="B383"/>
      <c r="C383"/>
      <c r="D383"/>
      <c r="E383"/>
      <c r="F383"/>
      <c r="G383"/>
      <c r="H383"/>
      <c r="I383"/>
      <c r="J383"/>
      <c r="K383"/>
      <c r="L383"/>
      <c r="M383"/>
      <c r="N383"/>
      <c r="O383"/>
      <c r="P383"/>
      <c r="Q383"/>
      <c r="R383"/>
      <c r="S383"/>
      <c r="T383"/>
      <c r="U383"/>
      <c r="V383"/>
      <c r="W383"/>
      <c r="X383"/>
      <c r="Y383"/>
      <c r="Z383"/>
    </row>
    <row r="384" spans="1:26">
      <c r="A384"/>
      <c r="B384"/>
      <c r="C384"/>
      <c r="D384"/>
      <c r="E384"/>
      <c r="F384"/>
      <c r="G384"/>
      <c r="H384"/>
      <c r="I384"/>
      <c r="J384"/>
      <c r="K384"/>
      <c r="L384"/>
      <c r="M384"/>
      <c r="N384"/>
      <c r="O384"/>
      <c r="P384"/>
      <c r="Q384"/>
      <c r="R384"/>
      <c r="S384"/>
      <c r="T384"/>
      <c r="U384"/>
      <c r="V384"/>
      <c r="W384"/>
      <c r="X384"/>
      <c r="Y384"/>
      <c r="Z384"/>
    </row>
    <row r="385" spans="1:26">
      <c r="A385"/>
      <c r="B385"/>
      <c r="C385"/>
      <c r="D385"/>
      <c r="E385"/>
      <c r="F385"/>
      <c r="G385"/>
      <c r="H385"/>
      <c r="I385"/>
      <c r="J385"/>
      <c r="K385"/>
      <c r="L385"/>
      <c r="M385"/>
      <c r="N385"/>
      <c r="O385"/>
      <c r="P385"/>
      <c r="Q385"/>
      <c r="R385"/>
      <c r="S385"/>
      <c r="T385"/>
      <c r="U385"/>
      <c r="V385"/>
      <c r="W385"/>
      <c r="X385"/>
      <c r="Y385"/>
      <c r="Z385"/>
    </row>
    <row r="386" spans="1:26">
      <c r="A386"/>
      <c r="B386"/>
      <c r="C386"/>
      <c r="D386"/>
      <c r="E386"/>
      <c r="F386"/>
      <c r="G386"/>
      <c r="H386"/>
      <c r="I386"/>
      <c r="J386"/>
      <c r="K386"/>
      <c r="L386"/>
      <c r="M386"/>
      <c r="N386"/>
      <c r="O386"/>
      <c r="P386"/>
      <c r="Q386"/>
      <c r="R386"/>
      <c r="S386"/>
      <c r="T386"/>
      <c r="U386"/>
      <c r="V386"/>
      <c r="W386"/>
      <c r="X386"/>
      <c r="Y386"/>
      <c r="Z386"/>
    </row>
    <row r="387" spans="1:26">
      <c r="A387"/>
      <c r="B387"/>
      <c r="C387"/>
      <c r="D387"/>
      <c r="E387"/>
      <c r="F387"/>
      <c r="G387"/>
      <c r="H387"/>
      <c r="I387"/>
      <c r="J387"/>
      <c r="K387"/>
      <c r="L387"/>
      <c r="M387"/>
      <c r="N387"/>
      <c r="O387"/>
      <c r="P387"/>
      <c r="Q387"/>
      <c r="R387"/>
      <c r="S387"/>
      <c r="T387"/>
      <c r="U387"/>
      <c r="V387"/>
      <c r="W387"/>
      <c r="X387"/>
      <c r="Y387"/>
      <c r="Z387"/>
    </row>
    <row r="388" spans="1:26">
      <c r="A388"/>
      <c r="B388"/>
      <c r="C388"/>
      <c r="D388"/>
      <c r="E388"/>
      <c r="F388"/>
      <c r="G388"/>
      <c r="H388"/>
      <c r="I388"/>
      <c r="J388"/>
      <c r="K388"/>
      <c r="L388"/>
      <c r="M388"/>
      <c r="N388"/>
      <c r="O388"/>
      <c r="P388"/>
      <c r="Q388"/>
      <c r="R388"/>
      <c r="S388"/>
      <c r="T388"/>
      <c r="U388"/>
      <c r="V388"/>
      <c r="W388"/>
      <c r="X388"/>
      <c r="Y388"/>
      <c r="Z388"/>
    </row>
    <row r="389" spans="1:26">
      <c r="A389"/>
      <c r="B389"/>
      <c r="C389"/>
      <c r="D389"/>
      <c r="E389"/>
      <c r="F389"/>
      <c r="G389"/>
      <c r="H389"/>
      <c r="I389"/>
      <c r="J389"/>
      <c r="K389"/>
      <c r="L389"/>
      <c r="M389"/>
      <c r="N389"/>
      <c r="O389"/>
      <c r="P389"/>
      <c r="Q389"/>
      <c r="R389"/>
      <c r="S389"/>
      <c r="T389"/>
      <c r="U389"/>
      <c r="V389"/>
      <c r="W389"/>
      <c r="X389"/>
      <c r="Y389"/>
      <c r="Z389"/>
    </row>
    <row r="390" spans="1:26">
      <c r="A390"/>
      <c r="B390"/>
      <c r="C390"/>
      <c r="D390"/>
      <c r="E390"/>
      <c r="F390"/>
      <c r="G390"/>
      <c r="H390"/>
      <c r="I390"/>
      <c r="J390"/>
      <c r="K390"/>
      <c r="L390"/>
      <c r="M390"/>
      <c r="N390"/>
      <c r="O390"/>
      <c r="P390"/>
      <c r="Q390"/>
      <c r="R390"/>
      <c r="S390"/>
      <c r="T390"/>
      <c r="U390"/>
      <c r="V390"/>
      <c r="W390"/>
      <c r="X390"/>
      <c r="Y390"/>
      <c r="Z390"/>
    </row>
    <row r="391" spans="1:26">
      <c r="A391"/>
      <c r="B391"/>
      <c r="C391"/>
      <c r="D391"/>
      <c r="E391"/>
      <c r="F391"/>
      <c r="G391"/>
      <c r="H391"/>
      <c r="I391"/>
      <c r="J391"/>
      <c r="K391"/>
      <c r="L391"/>
      <c r="M391"/>
      <c r="N391"/>
      <c r="O391"/>
      <c r="P391"/>
      <c r="Q391"/>
      <c r="R391"/>
      <c r="S391"/>
      <c r="T391"/>
      <c r="U391"/>
      <c r="V391"/>
      <c r="W391"/>
      <c r="X391"/>
      <c r="Y391"/>
      <c r="Z391"/>
    </row>
    <row r="392" spans="1:26">
      <c r="A392"/>
      <c r="B392"/>
      <c r="C392"/>
      <c r="D392"/>
      <c r="E392"/>
      <c r="F392"/>
      <c r="G392"/>
      <c r="H392"/>
      <c r="I392"/>
      <c r="J392"/>
      <c r="K392"/>
      <c r="L392"/>
      <c r="M392"/>
      <c r="N392"/>
      <c r="O392"/>
      <c r="P392"/>
      <c r="Q392"/>
      <c r="R392"/>
      <c r="S392"/>
      <c r="T392"/>
      <c r="U392"/>
      <c r="V392"/>
      <c r="W392"/>
      <c r="X392"/>
      <c r="Y392"/>
      <c r="Z392"/>
    </row>
    <row r="393" spans="1:26">
      <c r="A393"/>
      <c r="B393"/>
      <c r="C393"/>
      <c r="D393"/>
      <c r="E393"/>
      <c r="F393"/>
      <c r="G393"/>
      <c r="H393"/>
      <c r="I393"/>
      <c r="J393"/>
      <c r="K393"/>
      <c r="L393"/>
      <c r="M393"/>
      <c r="N393"/>
      <c r="O393"/>
      <c r="P393"/>
      <c r="Q393"/>
      <c r="R393"/>
      <c r="S393"/>
      <c r="T393"/>
      <c r="U393"/>
      <c r="V393"/>
      <c r="W393"/>
      <c r="X393"/>
      <c r="Y393"/>
      <c r="Z393"/>
    </row>
    <row r="394" spans="1:26">
      <c r="A394"/>
      <c r="B394"/>
      <c r="C394"/>
      <c r="D394"/>
      <c r="E394"/>
      <c r="F394"/>
      <c r="G394"/>
      <c r="H394"/>
      <c r="I394"/>
      <c r="J394"/>
      <c r="K394"/>
      <c r="L394"/>
      <c r="M394"/>
      <c r="N394"/>
      <c r="O394"/>
      <c r="P394"/>
      <c r="Q394"/>
      <c r="R394"/>
      <c r="S394"/>
      <c r="T394"/>
      <c r="U394"/>
      <c r="V394"/>
      <c r="W394"/>
      <c r="X394"/>
      <c r="Y394"/>
      <c r="Z394"/>
    </row>
    <row r="395" spans="1:26">
      <c r="A395"/>
      <c r="B395"/>
      <c r="C395"/>
      <c r="D395"/>
      <c r="E395"/>
      <c r="F395"/>
      <c r="G395"/>
      <c r="H395"/>
      <c r="I395"/>
      <c r="J395"/>
      <c r="K395"/>
      <c r="L395"/>
      <c r="M395"/>
      <c r="N395"/>
      <c r="O395"/>
      <c r="P395"/>
      <c r="Q395"/>
      <c r="R395"/>
      <c r="S395"/>
      <c r="T395"/>
      <c r="U395"/>
      <c r="V395"/>
      <c r="W395"/>
      <c r="X395"/>
      <c r="Y395"/>
      <c r="Z395"/>
    </row>
    <row r="396" spans="1:26">
      <c r="A396"/>
      <c r="B396"/>
      <c r="C396"/>
      <c r="D396"/>
      <c r="E396"/>
      <c r="F396"/>
      <c r="G396"/>
      <c r="H396"/>
      <c r="I396"/>
      <c r="J396"/>
      <c r="K396"/>
      <c r="L396"/>
      <c r="M396"/>
      <c r="N396"/>
      <c r="O396"/>
      <c r="P396"/>
      <c r="Q396"/>
      <c r="R396"/>
      <c r="S396"/>
      <c r="T396"/>
      <c r="U396"/>
      <c r="V396"/>
      <c r="W396"/>
      <c r="X396"/>
      <c r="Y396"/>
      <c r="Z396"/>
    </row>
    <row r="397" spans="1:26">
      <c r="A397"/>
      <c r="B397"/>
      <c r="C397"/>
      <c r="D397"/>
      <c r="E397"/>
      <c r="F397"/>
      <c r="G397"/>
      <c r="H397"/>
      <c r="I397"/>
      <c r="J397"/>
      <c r="K397"/>
      <c r="L397"/>
      <c r="M397"/>
      <c r="N397"/>
      <c r="O397"/>
      <c r="P397"/>
      <c r="Q397"/>
      <c r="R397"/>
      <c r="S397"/>
      <c r="T397"/>
      <c r="U397"/>
      <c r="V397"/>
      <c r="W397"/>
      <c r="X397"/>
      <c r="Y397"/>
      <c r="Z397"/>
    </row>
    <row r="398" spans="1:26">
      <c r="A398"/>
      <c r="B398"/>
      <c r="C398"/>
      <c r="D398"/>
      <c r="E398"/>
      <c r="F398"/>
      <c r="G398"/>
      <c r="H398"/>
      <c r="I398"/>
      <c r="J398"/>
      <c r="K398"/>
      <c r="L398"/>
      <c r="M398"/>
      <c r="N398"/>
      <c r="O398"/>
      <c r="P398"/>
      <c r="Q398"/>
      <c r="R398"/>
      <c r="S398"/>
      <c r="T398"/>
      <c r="U398"/>
      <c r="V398"/>
      <c r="W398"/>
      <c r="X398"/>
      <c r="Y398"/>
      <c r="Z398"/>
    </row>
    <row r="399" spans="1:26">
      <c r="A399"/>
      <c r="B399"/>
      <c r="C399"/>
      <c r="D399"/>
      <c r="E399"/>
      <c r="F399"/>
      <c r="G399"/>
      <c r="H399"/>
      <c r="I399"/>
      <c r="J399"/>
      <c r="K399"/>
      <c r="L399"/>
      <c r="M399"/>
      <c r="N399"/>
      <c r="O399"/>
      <c r="P399"/>
      <c r="Q399"/>
      <c r="R399"/>
      <c r="S399"/>
      <c r="T399"/>
      <c r="U399"/>
      <c r="V399"/>
      <c r="W399"/>
      <c r="X399"/>
      <c r="Y399"/>
      <c r="Z399"/>
    </row>
    <row r="400" spans="1:26">
      <c r="A400"/>
      <c r="B400"/>
      <c r="C400"/>
      <c r="D400"/>
      <c r="E400"/>
      <c r="F400"/>
      <c r="G400"/>
      <c r="H400"/>
      <c r="I400"/>
      <c r="J400"/>
      <c r="K400"/>
      <c r="L400"/>
      <c r="M400"/>
      <c r="N400"/>
      <c r="O400"/>
      <c r="P400"/>
      <c r="Q400"/>
      <c r="R400"/>
      <c r="S400"/>
      <c r="T400"/>
      <c r="U400"/>
      <c r="V400"/>
      <c r="W400"/>
      <c r="X400"/>
      <c r="Y400"/>
      <c r="Z400"/>
    </row>
    <row r="401" spans="1:26">
      <c r="A401"/>
      <c r="B401"/>
      <c r="C401"/>
      <c r="D401"/>
      <c r="E401"/>
      <c r="F401"/>
      <c r="G401"/>
      <c r="H401"/>
      <c r="I401"/>
      <c r="J401"/>
      <c r="K401"/>
      <c r="L401"/>
      <c r="M401"/>
      <c r="N401"/>
      <c r="O401"/>
      <c r="P401"/>
      <c r="Q401"/>
      <c r="R401"/>
      <c r="S401"/>
      <c r="T401"/>
      <c r="U401"/>
      <c r="V401"/>
      <c r="W401"/>
      <c r="X401"/>
      <c r="Y401"/>
      <c r="Z401"/>
    </row>
    <row r="402" spans="1:26">
      <c r="A402"/>
      <c r="B402"/>
      <c r="C402"/>
      <c r="D402"/>
      <c r="E402"/>
      <c r="F402"/>
      <c r="G402"/>
      <c r="H402"/>
      <c r="I402"/>
      <c r="J402"/>
      <c r="K402"/>
      <c r="L402"/>
      <c r="M402"/>
      <c r="N402"/>
      <c r="O402"/>
      <c r="P402"/>
      <c r="Q402"/>
      <c r="R402"/>
      <c r="S402"/>
      <c r="T402"/>
      <c r="U402"/>
      <c r="V402"/>
      <c r="W402"/>
      <c r="X402"/>
      <c r="Y402"/>
      <c r="Z402"/>
    </row>
    <row r="403" spans="1:26">
      <c r="A403"/>
      <c r="B403"/>
      <c r="C403"/>
      <c r="D403"/>
      <c r="E403"/>
      <c r="F403"/>
      <c r="G403"/>
      <c r="H403"/>
      <c r="I403"/>
      <c r="J403"/>
      <c r="K403"/>
      <c r="L403"/>
      <c r="M403"/>
      <c r="N403"/>
      <c r="O403"/>
      <c r="P403"/>
      <c r="Q403"/>
      <c r="R403"/>
      <c r="S403"/>
      <c r="T403"/>
      <c r="U403"/>
      <c r="V403"/>
      <c r="W403"/>
      <c r="X403"/>
      <c r="Y403"/>
      <c r="Z403"/>
    </row>
    <row r="404" spans="1:26">
      <c r="A404"/>
      <c r="B404"/>
      <c r="C404"/>
      <c r="D404"/>
      <c r="E404"/>
      <c r="F404"/>
      <c r="G404"/>
      <c r="H404"/>
      <c r="I404"/>
      <c r="J404"/>
      <c r="K404"/>
      <c r="L404"/>
      <c r="M404"/>
      <c r="N404"/>
      <c r="O404"/>
      <c r="P404"/>
      <c r="Q404"/>
      <c r="R404"/>
      <c r="S404"/>
      <c r="T404"/>
      <c r="U404"/>
      <c r="V404"/>
      <c r="W404"/>
      <c r="X404"/>
      <c r="Y404"/>
      <c r="Z404"/>
    </row>
    <row r="405" spans="1:26">
      <c r="A405"/>
      <c r="B405"/>
      <c r="C405"/>
      <c r="D405"/>
      <c r="E405"/>
      <c r="F405"/>
      <c r="G405"/>
      <c r="H405"/>
      <c r="I405"/>
      <c r="J405"/>
      <c r="K405"/>
      <c r="L405"/>
      <c r="M405"/>
      <c r="N405"/>
      <c r="O405"/>
      <c r="P405"/>
      <c r="Q405"/>
      <c r="R405"/>
      <c r="S405"/>
      <c r="T405"/>
      <c r="U405"/>
      <c r="V405"/>
      <c r="W405"/>
      <c r="X405"/>
      <c r="Y405"/>
      <c r="Z405"/>
    </row>
    <row r="406" spans="1:26">
      <c r="A406"/>
      <c r="B406"/>
      <c r="C406"/>
      <c r="D406"/>
      <c r="E406"/>
      <c r="F406"/>
      <c r="G406"/>
      <c r="H406"/>
      <c r="I406"/>
      <c r="J406"/>
      <c r="K406"/>
      <c r="L406"/>
      <c r="M406"/>
      <c r="N406"/>
      <c r="O406"/>
      <c r="P406"/>
      <c r="Q406"/>
      <c r="R406"/>
      <c r="S406"/>
      <c r="T406"/>
      <c r="U406"/>
      <c r="V406"/>
      <c r="W406"/>
      <c r="X406"/>
      <c r="Y406"/>
      <c r="Z406"/>
    </row>
    <row r="407" spans="1:26">
      <c r="A407"/>
      <c r="B407"/>
      <c r="C407"/>
      <c r="D407"/>
      <c r="E407"/>
      <c r="F407"/>
      <c r="G407"/>
      <c r="H407"/>
      <c r="I407"/>
      <c r="J407"/>
      <c r="K407"/>
      <c r="L407"/>
      <c r="M407"/>
      <c r="N407"/>
      <c r="O407"/>
      <c r="P407"/>
      <c r="Q407"/>
      <c r="R407"/>
      <c r="S407"/>
      <c r="T407"/>
      <c r="U407"/>
      <c r="V407"/>
      <c r="W407"/>
      <c r="X407"/>
      <c r="Y407"/>
      <c r="Z407"/>
    </row>
    <row r="408" spans="1:26">
      <c r="A408"/>
      <c r="B408"/>
      <c r="C408"/>
      <c r="D408"/>
      <c r="E408"/>
      <c r="F408"/>
      <c r="G408"/>
      <c r="H408"/>
      <c r="I408"/>
      <c r="J408"/>
      <c r="K408"/>
      <c r="L408"/>
      <c r="M408"/>
      <c r="N408"/>
      <c r="O408"/>
      <c r="P408"/>
      <c r="Q408"/>
      <c r="R408"/>
      <c r="S408"/>
      <c r="T408"/>
      <c r="U408"/>
      <c r="V408"/>
      <c r="W408"/>
      <c r="X408"/>
      <c r="Y408"/>
      <c r="Z408"/>
    </row>
    <row r="409" spans="1:26">
      <c r="A409"/>
      <c r="B409"/>
      <c r="C409"/>
      <c r="D409"/>
      <c r="E409"/>
      <c r="F409"/>
      <c r="G409"/>
      <c r="H409"/>
      <c r="I409"/>
      <c r="J409"/>
      <c r="K409"/>
      <c r="L409"/>
      <c r="M409"/>
      <c r="N409"/>
      <c r="O409"/>
      <c r="P409"/>
      <c r="Q409"/>
      <c r="R409"/>
      <c r="S409"/>
      <c r="T409"/>
      <c r="U409"/>
    </row>
    <row r="410" spans="1:26">
      <c r="A410"/>
      <c r="B410"/>
      <c r="C410"/>
      <c r="D410"/>
      <c r="E410"/>
      <c r="F410"/>
      <c r="G410"/>
      <c r="H410"/>
      <c r="I410"/>
      <c r="J410"/>
      <c r="K410"/>
      <c r="L410"/>
      <c r="M410"/>
      <c r="N410"/>
      <c r="O410"/>
      <c r="P410"/>
      <c r="Q410"/>
      <c r="R410"/>
      <c r="S410"/>
      <c r="T410"/>
      <c r="U410"/>
    </row>
    <row r="411" spans="1:26">
      <c r="A411"/>
      <c r="B411"/>
      <c r="C411"/>
      <c r="D411"/>
      <c r="E411"/>
      <c r="F411"/>
      <c r="G411"/>
      <c r="H411"/>
      <c r="I411"/>
      <c r="J411"/>
      <c r="K411"/>
      <c r="L411"/>
      <c r="M411"/>
      <c r="N411"/>
      <c r="O411"/>
      <c r="P411"/>
      <c r="Q411"/>
      <c r="R411"/>
      <c r="S411"/>
      <c r="T411"/>
      <c r="U411"/>
    </row>
    <row r="412" spans="1:26">
      <c r="A412"/>
      <c r="B412"/>
      <c r="C412"/>
      <c r="D412"/>
      <c r="E412"/>
      <c r="F412"/>
      <c r="G412"/>
      <c r="H412"/>
      <c r="I412"/>
      <c r="J412"/>
      <c r="K412"/>
      <c r="L412"/>
      <c r="M412"/>
      <c r="N412"/>
      <c r="O412"/>
      <c r="P412"/>
      <c r="Q412"/>
      <c r="R412"/>
      <c r="S412"/>
      <c r="T412"/>
      <c r="U412"/>
    </row>
    <row r="413" spans="1:26">
      <c r="A413"/>
      <c r="B413"/>
      <c r="C413"/>
      <c r="D413"/>
      <c r="E413"/>
      <c r="F413"/>
      <c r="G413"/>
      <c r="H413"/>
      <c r="I413"/>
      <c r="J413"/>
      <c r="K413"/>
      <c r="L413"/>
      <c r="M413"/>
      <c r="N413"/>
      <c r="O413"/>
      <c r="P413"/>
      <c r="Q413"/>
      <c r="R413"/>
      <c r="S413"/>
      <c r="T413"/>
      <c r="U413"/>
    </row>
    <row r="414" spans="1:26">
      <c r="A414"/>
      <c r="B414"/>
      <c r="C414"/>
      <c r="D414"/>
      <c r="E414"/>
      <c r="F414"/>
      <c r="G414"/>
      <c r="H414"/>
      <c r="I414"/>
      <c r="J414"/>
      <c r="K414"/>
      <c r="L414"/>
      <c r="M414"/>
      <c r="N414"/>
      <c r="O414"/>
      <c r="P414"/>
      <c r="Q414"/>
      <c r="R414"/>
      <c r="S414"/>
      <c r="T414"/>
      <c r="U414"/>
    </row>
    <row r="415" spans="1:26">
      <c r="A415"/>
      <c r="B415"/>
      <c r="C415"/>
      <c r="D415"/>
      <c r="E415"/>
      <c r="F415"/>
      <c r="G415"/>
      <c r="H415"/>
      <c r="I415"/>
      <c r="J415"/>
      <c r="K415"/>
      <c r="L415"/>
      <c r="M415"/>
      <c r="N415"/>
      <c r="O415"/>
      <c r="P415"/>
      <c r="Q415"/>
      <c r="R415"/>
      <c r="S415"/>
      <c r="T415"/>
      <c r="U415"/>
    </row>
    <row r="416" spans="1:26">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c r="Q470"/>
      <c r="R470"/>
      <c r="S470"/>
      <c r="T470"/>
      <c r="U470"/>
    </row>
    <row r="471" spans="1:21">
      <c r="A471"/>
      <c r="B471"/>
      <c r="C471"/>
      <c r="D471"/>
      <c r="E471"/>
      <c r="F471"/>
      <c r="G471"/>
      <c r="H471"/>
      <c r="I471"/>
      <c r="J471"/>
      <c r="K471"/>
      <c r="L471"/>
      <c r="M471"/>
      <c r="N471"/>
      <c r="O471"/>
      <c r="P471"/>
      <c r="Q471"/>
      <c r="R471"/>
      <c r="S471"/>
      <c r="T471"/>
      <c r="U471"/>
    </row>
    <row r="472" spans="1:21">
      <c r="A472"/>
      <c r="B472"/>
      <c r="C472"/>
      <c r="D472"/>
      <c r="E472"/>
      <c r="F472"/>
      <c r="G472"/>
      <c r="H472"/>
      <c r="I472"/>
      <c r="J472"/>
      <c r="K472"/>
      <c r="L472"/>
      <c r="M472"/>
      <c r="N472"/>
      <c r="O472"/>
      <c r="P472"/>
      <c r="Q472"/>
      <c r="R472"/>
      <c r="S472"/>
      <c r="T472"/>
      <c r="U472"/>
    </row>
    <row r="473" spans="1:21">
      <c r="A473"/>
      <c r="B473"/>
      <c r="C473"/>
      <c r="D473"/>
      <c r="E473"/>
      <c r="F473"/>
      <c r="G473"/>
      <c r="H473"/>
      <c r="I473"/>
      <c r="J473"/>
      <c r="K473"/>
      <c r="L473"/>
      <c r="M473"/>
      <c r="N473"/>
      <c r="O473"/>
      <c r="P473"/>
      <c r="Q473"/>
      <c r="R473"/>
      <c r="S473"/>
      <c r="T473"/>
      <c r="U473"/>
    </row>
    <row r="474" spans="1:21">
      <c r="A474"/>
      <c r="B474"/>
      <c r="C474"/>
      <c r="D474"/>
      <c r="E474"/>
      <c r="F474"/>
      <c r="G474"/>
      <c r="H474"/>
      <c r="I474"/>
      <c r="J474"/>
      <c r="K474"/>
      <c r="L474"/>
      <c r="M474"/>
      <c r="N474"/>
      <c r="O474"/>
      <c r="P474"/>
      <c r="Q474"/>
      <c r="R474"/>
      <c r="S474"/>
      <c r="T474"/>
      <c r="U474"/>
    </row>
    <row r="475" spans="1:21">
      <c r="A475"/>
      <c r="B475"/>
      <c r="C475"/>
      <c r="D475"/>
      <c r="E475"/>
      <c r="F475"/>
      <c r="G475"/>
      <c r="H475"/>
      <c r="I475"/>
      <c r="J475"/>
      <c r="K475"/>
      <c r="L475"/>
      <c r="M475"/>
      <c r="N475"/>
      <c r="O475"/>
      <c r="P475"/>
      <c r="Q475"/>
      <c r="R475"/>
      <c r="S475"/>
      <c r="T475"/>
      <c r="U475"/>
    </row>
    <row r="476" spans="1:21">
      <c r="A476"/>
      <c r="B476"/>
      <c r="C476"/>
      <c r="D476"/>
      <c r="E476"/>
      <c r="F476"/>
      <c r="G476"/>
      <c r="H476"/>
      <c r="I476"/>
      <c r="J476"/>
      <c r="K476"/>
      <c r="L476"/>
      <c r="M476"/>
      <c r="N476"/>
      <c r="O476"/>
      <c r="P476"/>
      <c r="Q476"/>
      <c r="R476"/>
      <c r="S476"/>
      <c r="T476"/>
      <c r="U476"/>
    </row>
    <row r="477" spans="1:21">
      <c r="A477"/>
      <c r="B477"/>
      <c r="C477"/>
      <c r="D477"/>
      <c r="E477"/>
      <c r="F477"/>
      <c r="G477"/>
      <c r="H477"/>
      <c r="I477"/>
      <c r="J477"/>
      <c r="K477"/>
      <c r="L477"/>
      <c r="M477"/>
      <c r="N477"/>
      <c r="O477"/>
      <c r="P477"/>
      <c r="Q477"/>
      <c r="R477"/>
      <c r="S477"/>
      <c r="T477"/>
      <c r="U477"/>
    </row>
    <row r="478" spans="1:21">
      <c r="A478"/>
      <c r="B478"/>
      <c r="C478"/>
      <c r="D478"/>
      <c r="E478"/>
      <c r="F478"/>
      <c r="G478"/>
      <c r="H478"/>
      <c r="I478"/>
      <c r="J478"/>
      <c r="K478"/>
      <c r="L478"/>
      <c r="M478"/>
      <c r="N478"/>
      <c r="O478"/>
      <c r="P478"/>
      <c r="Q478"/>
      <c r="R478"/>
      <c r="S478"/>
      <c r="T478"/>
      <c r="U478"/>
    </row>
    <row r="479" spans="1:21">
      <c r="A479"/>
      <c r="B479"/>
      <c r="C479"/>
      <c r="D479"/>
      <c r="E479"/>
      <c r="F479"/>
      <c r="G479"/>
      <c r="H479"/>
      <c r="I479"/>
      <c r="J479"/>
      <c r="K479"/>
      <c r="L479"/>
      <c r="M479"/>
      <c r="N479"/>
      <c r="O479"/>
      <c r="P479"/>
      <c r="Q479"/>
      <c r="R479"/>
      <c r="S479"/>
      <c r="T479"/>
      <c r="U479"/>
    </row>
    <row r="480" spans="1:21">
      <c r="A480"/>
      <c r="B480"/>
      <c r="C480"/>
      <c r="D480"/>
      <c r="E480"/>
      <c r="F480"/>
      <c r="G480"/>
      <c r="H480"/>
      <c r="I480"/>
      <c r="J480"/>
      <c r="K480"/>
      <c r="L480"/>
      <c r="M480"/>
      <c r="N480"/>
      <c r="O480"/>
      <c r="P480"/>
      <c r="Q480"/>
      <c r="R480"/>
      <c r="S480"/>
      <c r="T480"/>
      <c r="U480"/>
    </row>
    <row r="481" spans="1:21">
      <c r="A481"/>
      <c r="B481"/>
      <c r="C481"/>
      <c r="D481"/>
      <c r="E481"/>
      <c r="F481"/>
      <c r="G481"/>
      <c r="H481"/>
      <c r="I481"/>
      <c r="J481"/>
      <c r="K481"/>
      <c r="L481"/>
      <c r="M481"/>
      <c r="N481"/>
      <c r="O481"/>
      <c r="P481"/>
      <c r="Q481"/>
      <c r="R481"/>
      <c r="S481"/>
      <c r="T481"/>
      <c r="U481"/>
    </row>
    <row r="482" spans="1:21">
      <c r="A482"/>
      <c r="B482"/>
      <c r="C482"/>
      <c r="D482"/>
      <c r="E482"/>
      <c r="F482"/>
      <c r="G482"/>
      <c r="H482"/>
      <c r="I482"/>
      <c r="J482"/>
      <c r="K482"/>
      <c r="L482"/>
      <c r="M482"/>
      <c r="N482"/>
      <c r="O482"/>
      <c r="P482"/>
    </row>
    <row r="483" spans="1:21">
      <c r="A483"/>
      <c r="B483"/>
      <c r="C483"/>
      <c r="D483"/>
      <c r="E483"/>
      <c r="F483"/>
      <c r="G483"/>
      <c r="H483"/>
      <c r="I483"/>
      <c r="J483"/>
      <c r="K483"/>
      <c r="L483"/>
      <c r="M483"/>
      <c r="N483"/>
      <c r="O483"/>
      <c r="P483"/>
    </row>
    <row r="484" spans="1:21">
      <c r="A484"/>
      <c r="B484"/>
      <c r="C484"/>
      <c r="D484"/>
      <c r="E484"/>
      <c r="F484"/>
      <c r="G484"/>
      <c r="H484"/>
      <c r="I484"/>
      <c r="J484"/>
      <c r="K484"/>
      <c r="L484"/>
      <c r="M484"/>
      <c r="N484"/>
      <c r="O484"/>
      <c r="P484"/>
    </row>
    <row r="485" spans="1:21">
      <c r="A485"/>
      <c r="B485"/>
      <c r="C485"/>
      <c r="D485"/>
      <c r="E485"/>
      <c r="F485"/>
      <c r="G485"/>
      <c r="H485"/>
      <c r="I485"/>
      <c r="J485"/>
      <c r="K485"/>
      <c r="L485"/>
      <c r="M485"/>
      <c r="N485"/>
      <c r="O485"/>
      <c r="P485"/>
    </row>
    <row r="486" spans="1:21">
      <c r="A486"/>
      <c r="B486"/>
      <c r="C486"/>
      <c r="D486"/>
      <c r="E486"/>
      <c r="F486"/>
      <c r="G486"/>
      <c r="H486"/>
      <c r="I486"/>
      <c r="J486"/>
      <c r="K486"/>
      <c r="L486"/>
      <c r="M486"/>
      <c r="N486"/>
      <c r="O486"/>
      <c r="P486"/>
    </row>
    <row r="487" spans="1:21">
      <c r="A487"/>
      <c r="B487"/>
      <c r="C487"/>
      <c r="D487"/>
      <c r="E487"/>
      <c r="F487"/>
      <c r="G487"/>
      <c r="H487"/>
      <c r="I487"/>
      <c r="J487"/>
      <c r="K487"/>
      <c r="L487"/>
      <c r="M487"/>
      <c r="N487"/>
      <c r="O487"/>
      <c r="P487"/>
    </row>
    <row r="488" spans="1:21">
      <c r="A488"/>
      <c r="B488"/>
      <c r="C488"/>
      <c r="D488"/>
      <c r="E488"/>
      <c r="F488"/>
      <c r="G488"/>
      <c r="H488"/>
      <c r="I488"/>
      <c r="J488"/>
      <c r="K488"/>
      <c r="L488"/>
      <c r="M488"/>
      <c r="N488"/>
      <c r="O488"/>
      <c r="P488"/>
    </row>
    <row r="489" spans="1:21">
      <c r="A489"/>
      <c r="B489"/>
      <c r="C489"/>
      <c r="D489"/>
      <c r="E489"/>
      <c r="F489"/>
      <c r="G489"/>
      <c r="H489"/>
      <c r="I489"/>
      <c r="J489"/>
      <c r="K489"/>
      <c r="L489"/>
      <c r="M489"/>
      <c r="N489"/>
      <c r="O489"/>
      <c r="P489"/>
    </row>
    <row r="490" spans="1:21">
      <c r="A490"/>
      <c r="B490"/>
      <c r="C490"/>
      <c r="D490"/>
      <c r="E490"/>
      <c r="F490"/>
      <c r="G490"/>
      <c r="H490"/>
      <c r="I490"/>
      <c r="J490"/>
      <c r="K490"/>
      <c r="L490"/>
      <c r="M490"/>
      <c r="N490"/>
      <c r="O490"/>
      <c r="P490"/>
    </row>
    <row r="491" spans="1:21">
      <c r="A491"/>
      <c r="B491"/>
      <c r="C491"/>
      <c r="D491"/>
      <c r="E491"/>
      <c r="F491"/>
      <c r="G491"/>
      <c r="H491"/>
      <c r="I491"/>
      <c r="J491"/>
      <c r="K491"/>
      <c r="L491"/>
      <c r="M491"/>
      <c r="N491"/>
      <c r="O491"/>
      <c r="P491"/>
    </row>
    <row r="492" spans="1:21">
      <c r="A492"/>
      <c r="B492"/>
      <c r="C492"/>
      <c r="D492"/>
      <c r="E492"/>
      <c r="F492"/>
      <c r="G492"/>
      <c r="H492"/>
      <c r="I492"/>
      <c r="J492"/>
      <c r="K492"/>
      <c r="L492"/>
      <c r="M492"/>
      <c r="N492"/>
      <c r="O492"/>
      <c r="P492"/>
    </row>
    <row r="493" spans="1:21">
      <c r="A493"/>
      <c r="B493"/>
      <c r="C493"/>
      <c r="D493"/>
      <c r="E493"/>
      <c r="F493"/>
      <c r="G493"/>
      <c r="H493"/>
      <c r="I493"/>
      <c r="J493"/>
      <c r="K493"/>
      <c r="L493"/>
      <c r="M493"/>
      <c r="N493"/>
      <c r="O493"/>
      <c r="P493"/>
    </row>
    <row r="494" spans="1:21">
      <c r="A494"/>
      <c r="B494"/>
      <c r="C494"/>
      <c r="D494"/>
      <c r="E494"/>
      <c r="F494"/>
      <c r="G494"/>
      <c r="H494"/>
      <c r="I494"/>
      <c r="J494"/>
      <c r="K494"/>
      <c r="L494"/>
      <c r="M494"/>
      <c r="N494"/>
      <c r="O494"/>
      <c r="P494"/>
    </row>
    <row r="495" spans="1:21">
      <c r="A495"/>
      <c r="B495"/>
      <c r="C495"/>
      <c r="D495"/>
      <c r="E495"/>
      <c r="F495"/>
      <c r="G495"/>
      <c r="H495"/>
      <c r="I495"/>
      <c r="J495"/>
      <c r="K495"/>
      <c r="L495"/>
      <c r="M495"/>
      <c r="N495"/>
      <c r="O495"/>
      <c r="P495"/>
    </row>
    <row r="496" spans="1:21">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c r="L571"/>
      <c r="M571"/>
      <c r="N571"/>
      <c r="O571"/>
      <c r="P571"/>
    </row>
    <row r="572" spans="1:16">
      <c r="A572"/>
      <c r="B572"/>
      <c r="C572"/>
      <c r="D572"/>
      <c r="E572"/>
      <c r="F572"/>
      <c r="G572"/>
      <c r="H572"/>
      <c r="I572"/>
      <c r="J572"/>
      <c r="K572"/>
      <c r="L572"/>
      <c r="M572"/>
      <c r="N572"/>
      <c r="O572"/>
      <c r="P572"/>
    </row>
    <row r="573" spans="1:16">
      <c r="A573"/>
      <c r="B573"/>
      <c r="C573"/>
      <c r="D573"/>
      <c r="E573"/>
      <c r="F573"/>
      <c r="G573"/>
      <c r="H573"/>
      <c r="I573"/>
      <c r="J573"/>
      <c r="K573"/>
      <c r="L573"/>
      <c r="M573"/>
      <c r="N573"/>
      <c r="O573"/>
      <c r="P573"/>
    </row>
    <row r="574" spans="1:16">
      <c r="A574"/>
      <c r="B574"/>
      <c r="C574"/>
      <c r="D574"/>
      <c r="E574"/>
      <c r="F574"/>
      <c r="G574"/>
      <c r="H574"/>
      <c r="I574"/>
      <c r="J574"/>
      <c r="K574"/>
      <c r="L574"/>
      <c r="M574"/>
      <c r="N574"/>
      <c r="O574"/>
      <c r="P574"/>
    </row>
    <row r="575" spans="1:16">
      <c r="A575"/>
      <c r="B575"/>
      <c r="C575"/>
      <c r="D575"/>
      <c r="E575"/>
      <c r="F575"/>
      <c r="G575"/>
      <c r="H575"/>
      <c r="I575"/>
      <c r="J575"/>
      <c r="K575"/>
      <c r="L575"/>
      <c r="M575"/>
      <c r="N575"/>
      <c r="O575"/>
      <c r="P575"/>
    </row>
    <row r="576" spans="1:16">
      <c r="A576"/>
      <c r="B576"/>
      <c r="C576"/>
      <c r="D576"/>
      <c r="E576"/>
      <c r="F576"/>
      <c r="G576"/>
      <c r="H576"/>
      <c r="I576"/>
      <c r="J576"/>
      <c r="K576"/>
      <c r="L576"/>
      <c r="M576"/>
      <c r="N576"/>
      <c r="O576"/>
      <c r="P576"/>
    </row>
    <row r="577" spans="1:16">
      <c r="A577"/>
      <c r="B577"/>
      <c r="C577"/>
      <c r="D577"/>
      <c r="E577"/>
      <c r="F577"/>
      <c r="G577"/>
      <c r="H577"/>
      <c r="I577"/>
      <c r="J577"/>
      <c r="K577"/>
      <c r="L577"/>
      <c r="M577"/>
      <c r="N577"/>
      <c r="O577"/>
      <c r="P577"/>
    </row>
    <row r="578" spans="1:16">
      <c r="A578"/>
      <c r="B578"/>
      <c r="C578"/>
      <c r="D578"/>
      <c r="E578"/>
      <c r="F578"/>
      <c r="G578"/>
      <c r="H578"/>
      <c r="I578"/>
      <c r="J578"/>
      <c r="K578"/>
      <c r="L578"/>
      <c r="M578"/>
      <c r="N578"/>
      <c r="O578"/>
      <c r="P578"/>
    </row>
    <row r="579" spans="1:16">
      <c r="A579"/>
      <c r="B579"/>
      <c r="C579"/>
      <c r="D579"/>
      <c r="E579"/>
      <c r="F579"/>
      <c r="G579"/>
      <c r="H579"/>
      <c r="I579"/>
      <c r="J579"/>
      <c r="K579"/>
      <c r="L579"/>
      <c r="M579"/>
      <c r="N579"/>
      <c r="O579"/>
      <c r="P579"/>
    </row>
    <row r="580" spans="1:16">
      <c r="A580"/>
      <c r="B580"/>
      <c r="C580"/>
      <c r="D580"/>
      <c r="E580"/>
      <c r="F580"/>
      <c r="G580"/>
      <c r="H580"/>
      <c r="I580"/>
      <c r="J580"/>
      <c r="K580"/>
      <c r="L580"/>
      <c r="M580"/>
      <c r="N580"/>
      <c r="O580"/>
      <c r="P580"/>
    </row>
    <row r="581" spans="1:16">
      <c r="A581"/>
      <c r="B581"/>
      <c r="C581"/>
      <c r="D581"/>
      <c r="E581"/>
      <c r="F581"/>
      <c r="G581"/>
      <c r="H581"/>
      <c r="I581"/>
      <c r="J581"/>
      <c r="K581"/>
      <c r="L581"/>
      <c r="M581"/>
      <c r="N581"/>
      <c r="O581"/>
      <c r="P581"/>
    </row>
    <row r="582" spans="1:16">
      <c r="A582"/>
      <c r="B582"/>
      <c r="C582"/>
      <c r="D582"/>
      <c r="E582"/>
      <c r="F582"/>
      <c r="G582"/>
      <c r="H582"/>
      <c r="I582"/>
      <c r="J582"/>
      <c r="K582"/>
      <c r="L582"/>
      <c r="M582"/>
      <c r="N582"/>
      <c r="O582"/>
      <c r="P582"/>
    </row>
    <row r="583" spans="1:16">
      <c r="A583"/>
      <c r="B583"/>
      <c r="C583"/>
      <c r="D583"/>
      <c r="E583"/>
      <c r="F583"/>
      <c r="G583"/>
      <c r="H583"/>
      <c r="I583"/>
      <c r="J583"/>
      <c r="K583"/>
    </row>
    <row r="584" spans="1:16">
      <c r="A584"/>
      <c r="B584"/>
      <c r="C584"/>
      <c r="D584"/>
      <c r="E584"/>
      <c r="F584"/>
      <c r="G584"/>
      <c r="H584"/>
      <c r="I584"/>
      <c r="J584"/>
      <c r="K584"/>
    </row>
    <row r="585" spans="1:16">
      <c r="A585"/>
      <c r="B585"/>
      <c r="C585"/>
      <c r="D585"/>
      <c r="E585"/>
      <c r="F585"/>
      <c r="G585"/>
      <c r="H585"/>
      <c r="I585"/>
      <c r="J585"/>
      <c r="K585"/>
    </row>
    <row r="586" spans="1:16">
      <c r="A586"/>
      <c r="B586"/>
      <c r="C586"/>
      <c r="D586"/>
      <c r="E586"/>
      <c r="F586"/>
      <c r="G586"/>
      <c r="H586"/>
      <c r="I586"/>
      <c r="J586"/>
      <c r="K586"/>
    </row>
    <row r="587" spans="1:16">
      <c r="A587"/>
      <c r="B587"/>
      <c r="C587"/>
      <c r="D587"/>
      <c r="E587"/>
      <c r="F587"/>
      <c r="G587"/>
      <c r="H587"/>
      <c r="I587"/>
      <c r="J587"/>
      <c r="K587"/>
    </row>
    <row r="588" spans="1:16">
      <c r="A588"/>
      <c r="B588"/>
      <c r="C588"/>
      <c r="D588"/>
      <c r="E588"/>
      <c r="F588"/>
      <c r="G588"/>
      <c r="H588"/>
      <c r="I588"/>
      <c r="J588"/>
      <c r="K588"/>
    </row>
    <row r="589" spans="1:16">
      <c r="A589"/>
      <c r="B589"/>
      <c r="C589"/>
      <c r="D589"/>
      <c r="E589"/>
      <c r="F589"/>
      <c r="G589"/>
      <c r="H589"/>
      <c r="I589"/>
      <c r="J589"/>
      <c r="K589"/>
    </row>
    <row r="590" spans="1:16">
      <c r="A590"/>
      <c r="B590"/>
      <c r="C590"/>
      <c r="D590"/>
      <c r="E590"/>
      <c r="F590"/>
      <c r="G590"/>
      <c r="H590"/>
      <c r="I590"/>
      <c r="J590"/>
      <c r="K590"/>
    </row>
    <row r="591" spans="1:16">
      <c r="A591"/>
      <c r="B591"/>
      <c r="C591"/>
      <c r="D591"/>
      <c r="E591"/>
      <c r="F591"/>
      <c r="G591"/>
      <c r="H591"/>
      <c r="I591"/>
      <c r="J591"/>
      <c r="K591"/>
    </row>
    <row r="592" spans="1:16">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row>
    <row r="685" spans="1:11">
      <c r="A685"/>
      <c r="B685"/>
      <c r="C685"/>
      <c r="D685"/>
      <c r="E685"/>
      <c r="F685"/>
    </row>
    <row r="686" spans="1:11">
      <c r="A686"/>
      <c r="B686"/>
      <c r="C686"/>
      <c r="D686"/>
      <c r="E686"/>
      <c r="F686"/>
    </row>
    <row r="687" spans="1:11">
      <c r="A687"/>
      <c r="B687"/>
      <c r="C687"/>
      <c r="D687"/>
      <c r="E687"/>
      <c r="F687"/>
    </row>
    <row r="688" spans="1:11">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sheetData>
  <mergeCells count="331">
    <mergeCell ref="W336:W338"/>
    <mergeCell ref="X336:X338"/>
    <mergeCell ref="Y336:Y338"/>
    <mergeCell ref="W278:W280"/>
    <mergeCell ref="X278:X280"/>
    <mergeCell ref="Y278:Y280"/>
    <mergeCell ref="W287:W289"/>
    <mergeCell ref="X287:X289"/>
    <mergeCell ref="Y287:Y289"/>
    <mergeCell ref="W272:W274"/>
    <mergeCell ref="X272:X274"/>
    <mergeCell ref="Y272:Y274"/>
    <mergeCell ref="W281:W283"/>
    <mergeCell ref="X281:X283"/>
    <mergeCell ref="Y281:Y283"/>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W247:W249"/>
    <mergeCell ref="X247:X24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Y216:Y218"/>
    <mergeCell ref="W219:W221"/>
    <mergeCell ref="X219:X221"/>
    <mergeCell ref="Y219:Y221"/>
    <mergeCell ref="W222:W224"/>
    <mergeCell ref="X222:X224"/>
    <mergeCell ref="Y222:Y224"/>
    <mergeCell ref="W207:W209"/>
    <mergeCell ref="X207:X209"/>
    <mergeCell ref="Y207:Y209"/>
    <mergeCell ref="A341:F345"/>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Y2:Y4"/>
    <mergeCell ref="Y5:Y7"/>
    <mergeCell ref="Y8:Y10"/>
    <mergeCell ref="Y11:Y13"/>
    <mergeCell ref="Y14:Y16"/>
    <mergeCell ref="Y17:Y19"/>
    <mergeCell ref="Y20:Y22"/>
    <mergeCell ref="Y23:Y25"/>
    <mergeCell ref="Y26:Y28"/>
    <mergeCell ref="Y68:Y70"/>
    <mergeCell ref="Y71:Y73"/>
    <mergeCell ref="W89:W91"/>
    <mergeCell ref="X89:X91"/>
    <mergeCell ref="X92:X94"/>
    <mergeCell ref="W53:W55"/>
    <mergeCell ref="X53:X55"/>
    <mergeCell ref="X71:X73"/>
    <mergeCell ref="X50:X52"/>
    <mergeCell ref="Y44:Y46"/>
    <mergeCell ref="Y47:Y49"/>
    <mergeCell ref="Y50:Y52"/>
    <mergeCell ref="Y53:Y55"/>
    <mergeCell ref="Y56:Y58"/>
    <mergeCell ref="W50:W52"/>
    <mergeCell ref="Y59:Y61"/>
    <mergeCell ref="Y62:Y64"/>
    <mergeCell ref="Y65:Y67"/>
    <mergeCell ref="X47:X49"/>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290:W292"/>
    <mergeCell ref="X290:X292"/>
    <mergeCell ref="Y290:Y292"/>
    <mergeCell ref="W284:W286"/>
    <mergeCell ref="X284:X286"/>
    <mergeCell ref="Y284:Y286"/>
    <mergeCell ref="W293:W295"/>
    <mergeCell ref="X293:X295"/>
    <mergeCell ref="Y293:Y295"/>
    <mergeCell ref="W296:W299"/>
    <mergeCell ref="X296:X299"/>
    <mergeCell ref="Y296:Y299"/>
    <mergeCell ref="W306:W308"/>
    <mergeCell ref="X306:X308"/>
    <mergeCell ref="Y306:Y308"/>
    <mergeCell ref="W300:W302"/>
    <mergeCell ref="X300:X302"/>
    <mergeCell ref="Y300:Y302"/>
    <mergeCell ref="W309:W311"/>
    <mergeCell ref="X309:X311"/>
    <mergeCell ref="Y309:Y311"/>
    <mergeCell ref="W315:W317"/>
    <mergeCell ref="X315:X317"/>
    <mergeCell ref="Y315:Y317"/>
    <mergeCell ref="W303:W305"/>
    <mergeCell ref="X303:X305"/>
    <mergeCell ref="Y303:Y305"/>
    <mergeCell ref="W312:W314"/>
    <mergeCell ref="X312:X314"/>
    <mergeCell ref="Y312:Y314"/>
    <mergeCell ref="W321:W323"/>
    <mergeCell ref="X321:X323"/>
    <mergeCell ref="Y321:Y323"/>
    <mergeCell ref="W324:W326"/>
    <mergeCell ref="X324:X326"/>
    <mergeCell ref="Y324:Y326"/>
    <mergeCell ref="W333:W335"/>
    <mergeCell ref="X333:X335"/>
    <mergeCell ref="Y333:Y335"/>
    <mergeCell ref="W327:W329"/>
    <mergeCell ref="X327:X329"/>
    <mergeCell ref="Y327:Y329"/>
    <mergeCell ref="W318:W320"/>
    <mergeCell ref="X318:X320"/>
    <mergeCell ref="Y318:Y320"/>
    <mergeCell ref="W330:W332"/>
    <mergeCell ref="X330:X332"/>
    <mergeCell ref="Y330:Y332"/>
  </mergeCells>
  <conditionalFormatting sqref="H341:N344">
    <cfRule type="colorScale" priority="2">
      <colorScale>
        <cfvo type="min"/>
        <cfvo type="percentile" val="50"/>
        <cfvo type="max"/>
        <color rgb="FFF8696B"/>
        <color rgb="FFFFEB84"/>
        <color rgb="FF63BE7B"/>
      </colorScale>
    </cfRule>
  </conditionalFormatting>
  <conditionalFormatting sqref="H345:N34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203"/>
  <sheetViews>
    <sheetView workbookViewId="0">
      <pane xSplit="3" ySplit="1" topLeftCell="D173" activePane="bottomRight" state="frozen"/>
      <selection pane="topRight" activeCell="D1" sqref="D1"/>
      <selection pane="bottomLeft" activeCell="A2" sqref="A2"/>
      <selection pane="bottomRight" activeCell="A203" sqref="A203"/>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INDEX(Scores!$G$2:$G$339, MATCH(Clutch!$A2, Scores!$E$2:$E$339, 0))</f>
        <v>CJQ</v>
      </c>
      <c r="C2" s="1" t="s">
        <v>4</v>
      </c>
      <c r="D2" s="1">
        <f>SUMIFS(INDEX(Scores!$H$2:$N$339, 0, MATCH($C2, Scores!$H$1:$N$1, 0)), Scores!$E$2:$E$339, $A2, Scores!$F$2:$F$339, D$1)</f>
        <v>4</v>
      </c>
      <c r="E2" s="1">
        <f>SUMIFS(INDEX(Scores!$H$2:$N$339, 0, MATCH($C2, Scores!$H$1:$N$1, 0)), Scores!$E$2:$E$339, $A2, Scores!$F$2:$F$339, E$1)</f>
        <v>3</v>
      </c>
      <c r="F2" s="1">
        <f>SUMIFS(INDEX(Scores!$H$2:$N$339, 0, MATCH($C2, Scores!$H$1:$N$1, 0)), Scores!$E$2:$E$339, $A2, Scores!$F$2:$F$339, F$1)</f>
        <v>4</v>
      </c>
      <c r="G2" s="1">
        <f>SUMIFS(INDEX(Scores!$H$2:$N$339, 0, MATCH($C2, Scores!$H$1:$N$1, 0)), Scores!$E$2:$E$339, $A2, Scores!$F$2:$F$339,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INDEX(Scores!$G$2:$G$339, MATCH(Clutch!$A3, Scores!$E$2:$E$339, 0))</f>
        <v>CJQ</v>
      </c>
      <c r="C3" s="1" t="s">
        <v>5</v>
      </c>
      <c r="D3" s="1">
        <f>SUMIFS(INDEX(Scores!$H$2:$N$339, 0, MATCH($C3, Scores!$H$1:$N$1, 0)), Scores!$E$2:$E$339, $A3, Scores!$F$2:$F$339, D$1)</f>
        <v>0</v>
      </c>
      <c r="E3" s="1">
        <f>SUMIFS(INDEX(Scores!$H$2:$N$339, 0, MATCH($C3, Scores!$H$1:$N$1, 0)), Scores!$E$2:$E$339, $A3, Scores!$F$2:$F$339, E$1)</f>
        <v>0</v>
      </c>
      <c r="F3" s="1">
        <f>SUMIFS(INDEX(Scores!$H$2:$N$339, 0, MATCH($C3, Scores!$H$1:$N$1, 0)), Scores!$E$2:$E$339, $A3, Scores!$F$2:$F$339, F$1)</f>
        <v>1</v>
      </c>
      <c r="G3" s="1">
        <f>SUMIFS(INDEX(Scores!$H$2:$N$339, 0, MATCH($C3, Scores!$H$1:$N$1, 0)), Scores!$E$2:$E$339, $A3, Scores!$F$2:$F$339,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INDEX(Scores!$G$2:$G$339, MATCH(Clutch!$A4, Scores!$E$2:$E$339, 0))</f>
        <v>JC</v>
      </c>
      <c r="C4" s="1" t="s">
        <v>4</v>
      </c>
      <c r="D4" s="1">
        <f>SUMIFS(INDEX(Scores!$H$2:$N$339, 0, MATCH($C4, Scores!$H$1:$N$1, 0)), Scores!$E$2:$E$339, $A4, Scores!$F$2:$F$339, D$1)</f>
        <v>8</v>
      </c>
      <c r="E4" s="1">
        <f>SUMIFS(INDEX(Scores!$H$2:$N$339, 0, MATCH($C4, Scores!$H$1:$N$1, 0)), Scores!$E$2:$E$339, $A4, Scores!$F$2:$F$339, E$1)</f>
        <v>5</v>
      </c>
      <c r="F4" s="1">
        <f>SUMIFS(INDEX(Scores!$H$2:$N$339, 0, MATCH($C4, Scores!$H$1:$N$1, 0)), Scores!$E$2:$E$339, $A4, Scores!$F$2:$F$339, F$1)</f>
        <v>3</v>
      </c>
      <c r="G4" s="1">
        <f>SUMIFS(INDEX(Scores!$H$2:$N$339, 0, MATCH($C4, Scores!$H$1:$N$1, 0)), Scores!$E$2:$E$339, $A4, Scores!$F$2:$F$339,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INDEX(Scores!$G$2:$G$339, MATCH(Clutch!$A5, Scores!$E$2:$E$339, 0))</f>
        <v>JC</v>
      </c>
      <c r="C5" s="1" t="s">
        <v>5</v>
      </c>
      <c r="D5" s="1">
        <f>SUMIFS(INDEX(Scores!$H$2:$N$339, 0, MATCH($C5, Scores!$H$1:$N$1, 0)), Scores!$E$2:$E$339, $A5, Scores!$F$2:$F$339, D$1)</f>
        <v>0</v>
      </c>
      <c r="E5" s="1">
        <f>SUMIFS(INDEX(Scores!$H$2:$N$339, 0, MATCH($C5, Scores!$H$1:$N$1, 0)), Scores!$E$2:$E$339, $A5, Scores!$F$2:$F$339, E$1)</f>
        <v>0</v>
      </c>
      <c r="F5" s="1">
        <f>SUMIFS(INDEX(Scores!$H$2:$N$339, 0, MATCH($C5, Scores!$H$1:$N$1, 0)), Scores!$E$2:$E$339, $A5, Scores!$F$2:$F$339, F$1)</f>
        <v>0</v>
      </c>
      <c r="G5" s="1">
        <f>SUMIFS(INDEX(Scores!$H$2:$N$339, 0, MATCH($C5, Scores!$H$1:$N$1, 0)), Scores!$E$2:$E$339, $A5, Scores!$F$2:$F$339,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INDEX(Scores!$G$2:$G$339, MATCH(Clutch!$A6, Scores!$E$2:$E$339, 0))</f>
        <v>JC</v>
      </c>
      <c r="C6" s="1" t="s">
        <v>4</v>
      </c>
      <c r="D6" s="1">
        <f>SUMIFS(INDEX(Scores!$H$2:$N$339, 0, MATCH($C6, Scores!$H$1:$N$1, 0)), Scores!$E$2:$E$339, $A6, Scores!$F$2:$F$339, D$1)</f>
        <v>1</v>
      </c>
      <c r="E6" s="1">
        <f>SUMIFS(INDEX(Scores!$H$2:$N$339, 0, MATCH($C6, Scores!$H$1:$N$1, 0)), Scores!$E$2:$E$339, $A6, Scores!$F$2:$F$339, E$1)</f>
        <v>6</v>
      </c>
      <c r="F6" s="1">
        <f>SUMIFS(INDEX(Scores!$H$2:$N$339, 0, MATCH($C6, Scores!$H$1:$N$1, 0)), Scores!$E$2:$E$339, $A6, Scores!$F$2:$F$339, F$1)</f>
        <v>3</v>
      </c>
      <c r="G6" s="1">
        <f>SUMIFS(INDEX(Scores!$H$2:$N$339, 0, MATCH($C6, Scores!$H$1:$N$1, 0)), Scores!$E$2:$E$339, $A6, Scores!$F$2:$F$339,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INDEX(Scores!$G$2:$G$339, MATCH(Clutch!$A7, Scores!$E$2:$E$339, 0))</f>
        <v>JC</v>
      </c>
      <c r="C7" s="1" t="s">
        <v>5</v>
      </c>
      <c r="D7" s="1">
        <f>SUMIFS(INDEX(Scores!$H$2:$N$339, 0, MATCH($C7, Scores!$H$1:$N$1, 0)), Scores!$E$2:$E$339, $A7, Scores!$F$2:$F$339, D$1)</f>
        <v>0</v>
      </c>
      <c r="E7" s="1">
        <f>SUMIFS(INDEX(Scores!$H$2:$N$339, 0, MATCH($C7, Scores!$H$1:$N$1, 0)), Scores!$E$2:$E$339, $A7, Scores!$F$2:$F$339, E$1)</f>
        <v>0</v>
      </c>
      <c r="F7" s="1">
        <f>SUMIFS(INDEX(Scores!$H$2:$N$339, 0, MATCH($C7, Scores!$H$1:$N$1, 0)), Scores!$E$2:$E$339, $A7, Scores!$F$2:$F$339, F$1)</f>
        <v>4</v>
      </c>
      <c r="G7" s="1">
        <f>SUMIFS(INDEX(Scores!$H$2:$N$339, 0, MATCH($C7, Scores!$H$1:$N$1, 0)), Scores!$E$2:$E$339, $A7, Scores!$F$2:$F$339,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INDEX(Scores!$G$2:$G$339, MATCH(Clutch!$A8, Scores!$E$2:$E$339, 0))</f>
        <v>CJQ</v>
      </c>
      <c r="C8" s="1" t="s">
        <v>4</v>
      </c>
      <c r="D8" s="1">
        <f>SUMIFS(INDEX(Scores!$H$2:$N$339, 0, MATCH($C8, Scores!$H$1:$N$1, 0)), Scores!$E$2:$E$339, $A8, Scores!$F$2:$F$339, D$1)</f>
        <v>3</v>
      </c>
      <c r="E8" s="1">
        <f>SUMIFS(INDEX(Scores!$H$2:$N$339, 0, MATCH($C8, Scores!$H$1:$N$1, 0)), Scores!$E$2:$E$339, $A8, Scores!$F$2:$F$339, E$1)</f>
        <v>0</v>
      </c>
      <c r="F8" s="1">
        <f>SUMIFS(INDEX(Scores!$H$2:$N$339, 0, MATCH($C8, Scores!$H$1:$N$1, 0)), Scores!$E$2:$E$339, $A8, Scores!$F$2:$F$339, F$1)</f>
        <v>1</v>
      </c>
      <c r="G8" s="1">
        <f>SUMIFS(INDEX(Scores!$H$2:$N$339, 0, MATCH($C8, Scores!$H$1:$N$1, 0)), Scores!$E$2:$E$339, $A8, Scores!$F$2:$F$339,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INDEX(Scores!$G$2:$G$339, MATCH(Clutch!$A9, Scores!$E$2:$E$339, 0))</f>
        <v>CJQ</v>
      </c>
      <c r="C9" s="1" t="s">
        <v>5</v>
      </c>
      <c r="D9" s="1">
        <f>SUMIFS(INDEX(Scores!$H$2:$N$339, 0, MATCH($C9, Scores!$H$1:$N$1, 0)), Scores!$E$2:$E$339, $A9, Scores!$F$2:$F$339, D$1)</f>
        <v>0</v>
      </c>
      <c r="E9" s="1">
        <f>SUMIFS(INDEX(Scores!$H$2:$N$339, 0, MATCH($C9, Scores!$H$1:$N$1, 0)), Scores!$E$2:$E$339, $A9, Scores!$F$2:$F$339, E$1)</f>
        <v>0</v>
      </c>
      <c r="F9" s="1">
        <f>SUMIFS(INDEX(Scores!$H$2:$N$339, 0, MATCH($C9, Scores!$H$1:$N$1, 0)), Scores!$E$2:$E$339, $A9, Scores!$F$2:$F$339, F$1)</f>
        <v>0</v>
      </c>
      <c r="G9" s="1">
        <f>SUMIFS(INDEX(Scores!$H$2:$N$339, 0, MATCH($C9, Scores!$H$1:$N$1, 0)), Scores!$E$2:$E$339, $A9, Scores!$F$2:$F$339,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INDEX(Scores!$G$2:$G$339, MATCH(Clutch!$A10, Scores!$E$2:$E$339, 0))</f>
        <v>QJC</v>
      </c>
      <c r="C10" s="1" t="s">
        <v>4</v>
      </c>
      <c r="D10" s="1">
        <f>SUMIFS(INDEX(Scores!$H$2:$N$339, 0, MATCH($C10, Scores!$H$1:$N$1, 0)), Scores!$E$2:$E$339, $A10, Scores!$F$2:$F$339, D$1)</f>
        <v>5</v>
      </c>
      <c r="E10" s="1">
        <f>SUMIFS(INDEX(Scores!$H$2:$N$339, 0, MATCH($C10, Scores!$H$1:$N$1, 0)), Scores!$E$2:$E$339, $A10, Scores!$F$2:$F$339, E$1)</f>
        <v>4</v>
      </c>
      <c r="F10" s="1">
        <f>SUMIFS(INDEX(Scores!$H$2:$N$339, 0, MATCH($C10, Scores!$H$1:$N$1, 0)), Scores!$E$2:$E$339, $A10, Scores!$F$2:$F$339, F$1)</f>
        <v>2</v>
      </c>
      <c r="G10" s="1">
        <f>SUMIFS(INDEX(Scores!$H$2:$N$339, 0, MATCH($C10, Scores!$H$1:$N$1, 0)), Scores!$E$2:$E$339, $A10, Scores!$F$2:$F$339,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INDEX(Scores!$G$2:$G$339, MATCH(Clutch!$A11, Scores!$E$2:$E$339, 0))</f>
        <v>QJC</v>
      </c>
      <c r="C11" s="1" t="s">
        <v>5</v>
      </c>
      <c r="D11" s="1">
        <f>SUMIFS(INDEX(Scores!$H$2:$N$339, 0, MATCH($C11, Scores!$H$1:$N$1, 0)), Scores!$E$2:$E$339, $A11, Scores!$F$2:$F$339, D$1)</f>
        <v>1</v>
      </c>
      <c r="E11" s="1">
        <f>SUMIFS(INDEX(Scores!$H$2:$N$339, 0, MATCH($C11, Scores!$H$1:$N$1, 0)), Scores!$E$2:$E$339, $A11, Scores!$F$2:$F$339, E$1)</f>
        <v>0</v>
      </c>
      <c r="F11" s="1">
        <f>SUMIFS(INDEX(Scores!$H$2:$N$339, 0, MATCH($C11, Scores!$H$1:$N$1, 0)), Scores!$E$2:$E$339, $A11, Scores!$F$2:$F$339, F$1)</f>
        <v>0</v>
      </c>
      <c r="G11" s="1">
        <f>SUMIFS(INDEX(Scores!$H$2:$N$339, 0, MATCH($C11, Scores!$H$1:$N$1, 0)), Scores!$E$2:$E$339, $A11, Scores!$F$2:$F$339,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INDEX(Scores!$G$2:$G$339, MATCH(Clutch!$A12, Scores!$E$2:$E$339, 0))</f>
        <v>JC</v>
      </c>
      <c r="C12" s="1" t="s">
        <v>4</v>
      </c>
      <c r="D12" s="1">
        <f>SUMIFS(INDEX(Scores!$H$2:$N$339, 0, MATCH($C12, Scores!$H$1:$N$1, 0)), Scores!$E$2:$E$339, $A12, Scores!$F$2:$F$339, D$1)</f>
        <v>7</v>
      </c>
      <c r="E12" s="1">
        <f>SUMIFS(INDEX(Scores!$H$2:$N$339, 0, MATCH($C12, Scores!$H$1:$N$1, 0)), Scores!$E$2:$E$339, $A12, Scores!$F$2:$F$339, E$1)</f>
        <v>2</v>
      </c>
      <c r="F12" s="1">
        <f>SUMIFS(INDEX(Scores!$H$2:$N$339, 0, MATCH($C12, Scores!$H$1:$N$1, 0)), Scores!$E$2:$E$339, $A12, Scores!$F$2:$F$339, F$1)</f>
        <v>1</v>
      </c>
      <c r="G12" s="1">
        <f>SUMIFS(INDEX(Scores!$H$2:$N$339, 0, MATCH($C12, Scores!$H$1:$N$1, 0)), Scores!$E$2:$E$339, $A12, Scores!$F$2:$F$339,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INDEX(Scores!$G$2:$G$339, MATCH(Clutch!$A13, Scores!$E$2:$E$339, 0))</f>
        <v>JC</v>
      </c>
      <c r="C13" s="1" t="s">
        <v>5</v>
      </c>
      <c r="D13" s="1">
        <f>SUMIFS(INDEX(Scores!$H$2:$N$339, 0, MATCH($C13, Scores!$H$1:$N$1, 0)), Scores!$E$2:$E$339, $A13, Scores!$F$2:$F$339, D$1)</f>
        <v>0</v>
      </c>
      <c r="E13" s="1">
        <f>SUMIFS(INDEX(Scores!$H$2:$N$339, 0, MATCH($C13, Scores!$H$1:$N$1, 0)), Scores!$E$2:$E$339, $A13, Scores!$F$2:$F$339, E$1)</f>
        <v>4</v>
      </c>
      <c r="F13" s="1">
        <f>SUMIFS(INDEX(Scores!$H$2:$N$339, 0, MATCH($C13, Scores!$H$1:$N$1, 0)), Scores!$E$2:$E$339, $A13, Scores!$F$2:$F$339, F$1)</f>
        <v>0</v>
      </c>
      <c r="G13" s="1">
        <f>SUMIFS(INDEX(Scores!$H$2:$N$339, 0, MATCH($C13, Scores!$H$1:$N$1, 0)), Scores!$E$2:$E$339, $A13, Scores!$F$2:$F$339,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INDEX(Scores!$G$2:$G$339, MATCH(Clutch!$A14, Scores!$E$2:$E$339, 0))</f>
        <v>CJ</v>
      </c>
      <c r="C14" s="1" t="s">
        <v>4</v>
      </c>
      <c r="D14" s="1">
        <f>SUMIFS(INDEX(Scores!$H$2:$N$339, 0, MATCH($C14, Scores!$H$1:$N$1, 0)), Scores!$E$2:$E$339, $A14, Scores!$F$2:$F$339, D$1)</f>
        <v>0</v>
      </c>
      <c r="E14" s="1">
        <f>SUMIFS(INDEX(Scores!$H$2:$N$339, 0, MATCH($C14, Scores!$H$1:$N$1, 0)), Scores!$E$2:$E$339, $A14, Scores!$F$2:$F$339, E$1)</f>
        <v>5</v>
      </c>
      <c r="F14" s="1">
        <f>SUMIFS(INDEX(Scores!$H$2:$N$339, 0, MATCH($C14, Scores!$H$1:$N$1, 0)), Scores!$E$2:$E$339, $A14, Scores!$F$2:$F$339, F$1)</f>
        <v>0</v>
      </c>
      <c r="G14" s="1">
        <f>SUMIFS(INDEX(Scores!$H$2:$N$339, 0, MATCH($C14, Scores!$H$1:$N$1, 0)), Scores!$E$2:$E$339, $A14, Scores!$F$2:$F$339,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INDEX(Scores!$G$2:$G$339, MATCH(Clutch!$A15, Scores!$E$2:$E$339, 0))</f>
        <v>CJ</v>
      </c>
      <c r="C15" s="1" t="s">
        <v>5</v>
      </c>
      <c r="D15" s="1">
        <f>SUMIFS(INDEX(Scores!$H$2:$N$339, 0, MATCH($C15, Scores!$H$1:$N$1, 0)), Scores!$E$2:$E$339, $A15, Scores!$F$2:$F$339, D$1)</f>
        <v>1</v>
      </c>
      <c r="E15" s="1">
        <f>SUMIFS(INDEX(Scores!$H$2:$N$339, 0, MATCH($C15, Scores!$H$1:$N$1, 0)), Scores!$E$2:$E$339, $A15, Scores!$F$2:$F$339, E$1)</f>
        <v>2</v>
      </c>
      <c r="F15" s="1">
        <f>SUMIFS(INDEX(Scores!$H$2:$N$339, 0, MATCH($C15, Scores!$H$1:$N$1, 0)), Scores!$E$2:$E$339, $A15, Scores!$F$2:$F$339, F$1)</f>
        <v>6</v>
      </c>
      <c r="G15" s="1">
        <f>SUMIFS(INDEX(Scores!$H$2:$N$339, 0, MATCH($C15, Scores!$H$1:$N$1, 0)), Scores!$E$2:$E$339, $A15, Scores!$F$2:$F$339,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INDEX(Scores!$G$2:$G$339, MATCH(Clutch!$A16, Scores!$E$2:$E$339, 0))</f>
        <v>CJ</v>
      </c>
      <c r="C16" s="1" t="s">
        <v>4</v>
      </c>
      <c r="D16" s="1">
        <f>SUMIFS(INDEX(Scores!$H$2:$N$339, 0, MATCH($C16, Scores!$H$1:$N$1, 0)), Scores!$E$2:$E$339, $A16, Scores!$F$2:$F$339, D$1)</f>
        <v>0</v>
      </c>
      <c r="E16" s="1">
        <f>SUMIFS(INDEX(Scores!$H$2:$N$339, 0, MATCH($C16, Scores!$H$1:$N$1, 0)), Scores!$E$2:$E$339, $A16, Scores!$F$2:$F$339, E$1)</f>
        <v>3</v>
      </c>
      <c r="F16" s="1">
        <f>SUMIFS(INDEX(Scores!$H$2:$N$339, 0, MATCH($C16, Scores!$H$1:$N$1, 0)), Scores!$E$2:$E$339, $A16, Scores!$F$2:$F$339, F$1)</f>
        <v>3</v>
      </c>
      <c r="G16" s="1">
        <f>SUMIFS(INDEX(Scores!$H$2:$N$339, 0, MATCH($C16, Scores!$H$1:$N$1, 0)), Scores!$E$2:$E$339, $A16, Scores!$F$2:$F$339,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INDEX(Scores!$G$2:$G$339, MATCH(Clutch!$A17, Scores!$E$2:$E$339, 0))</f>
        <v>CJ</v>
      </c>
      <c r="C17" s="1" t="s">
        <v>5</v>
      </c>
      <c r="D17" s="1">
        <f>SUMIFS(INDEX(Scores!$H$2:$N$339, 0, MATCH($C17, Scores!$H$1:$N$1, 0)), Scores!$E$2:$E$339, $A17, Scores!$F$2:$F$339, D$1)</f>
        <v>1</v>
      </c>
      <c r="E17" s="1">
        <f>SUMIFS(INDEX(Scores!$H$2:$N$339, 0, MATCH($C17, Scores!$H$1:$N$1, 0)), Scores!$E$2:$E$339, $A17, Scores!$F$2:$F$339, E$1)</f>
        <v>1</v>
      </c>
      <c r="F17" s="1">
        <f>SUMIFS(INDEX(Scores!$H$2:$N$339, 0, MATCH($C17, Scores!$H$1:$N$1, 0)), Scores!$E$2:$E$339, $A17, Scores!$F$2:$F$339, F$1)</f>
        <v>0</v>
      </c>
      <c r="G17" s="1">
        <f>SUMIFS(INDEX(Scores!$H$2:$N$339, 0, MATCH($C17, Scores!$H$1:$N$1, 0)), Scores!$E$2:$E$339, $A17, Scores!$F$2:$F$339,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INDEX(Scores!$G$2:$G$339, MATCH(Clutch!$A18, Scores!$E$2:$E$339, 0))</f>
        <v>CJQ</v>
      </c>
      <c r="C18" s="1" t="s">
        <v>4</v>
      </c>
      <c r="D18" s="1">
        <f>SUMIFS(INDEX(Scores!$H$2:$N$339, 0, MATCH($C18, Scores!$H$1:$N$1, 0)), Scores!$E$2:$E$339, $A18, Scores!$F$2:$F$339, D$1)</f>
        <v>2</v>
      </c>
      <c r="E18" s="1">
        <f>SUMIFS(INDEX(Scores!$H$2:$N$339, 0, MATCH($C18, Scores!$H$1:$N$1, 0)), Scores!$E$2:$E$339, $A18, Scores!$F$2:$F$339, E$1)</f>
        <v>5</v>
      </c>
      <c r="F18" s="1">
        <f>SUMIFS(INDEX(Scores!$H$2:$N$339, 0, MATCH($C18, Scores!$H$1:$N$1, 0)), Scores!$E$2:$E$339, $A18, Scores!$F$2:$F$339, F$1)</f>
        <v>2</v>
      </c>
      <c r="G18" s="1">
        <f>SUMIFS(INDEX(Scores!$H$2:$N$339, 0, MATCH($C18, Scores!$H$1:$N$1, 0)), Scores!$E$2:$E$339, $A18, Scores!$F$2:$F$339,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INDEX(Scores!$G$2:$G$339, MATCH(Clutch!$A19, Scores!$E$2:$E$339, 0))</f>
        <v>CJQ</v>
      </c>
      <c r="C19" s="1" t="s">
        <v>5</v>
      </c>
      <c r="D19" s="1">
        <f>SUMIFS(INDEX(Scores!$H$2:$N$339, 0, MATCH($C19, Scores!$H$1:$N$1, 0)), Scores!$E$2:$E$339, $A19, Scores!$F$2:$F$339, D$1)</f>
        <v>1</v>
      </c>
      <c r="E19" s="1">
        <f>SUMIFS(INDEX(Scores!$H$2:$N$339, 0, MATCH($C19, Scores!$H$1:$N$1, 0)), Scores!$E$2:$E$339, $A19, Scores!$F$2:$F$339, E$1)</f>
        <v>3</v>
      </c>
      <c r="F19" s="1">
        <f>SUMIFS(INDEX(Scores!$H$2:$N$339, 0, MATCH($C19, Scores!$H$1:$N$1, 0)), Scores!$E$2:$E$339, $A19, Scores!$F$2:$F$339, F$1)</f>
        <v>7</v>
      </c>
      <c r="G19" s="1">
        <f>SUMIFS(INDEX(Scores!$H$2:$N$339, 0, MATCH($C19, Scores!$H$1:$N$1, 0)), Scores!$E$2:$E$339, $A19, Scores!$F$2:$F$339,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INDEX(Scores!$G$2:$G$339, MATCH(Clutch!$A20, Scores!$E$2:$E$339, 0))</f>
        <v>CJ</v>
      </c>
      <c r="C20" s="1" t="s">
        <v>4</v>
      </c>
      <c r="D20" s="1">
        <f>SUMIFS(INDEX(Scores!$H$2:$N$339, 0, MATCH($C20, Scores!$H$1:$N$1, 0)), Scores!$E$2:$E$339, $A20, Scores!$F$2:$F$339, D$1)</f>
        <v>0</v>
      </c>
      <c r="E20" s="1">
        <f>SUMIFS(INDEX(Scores!$H$2:$N$339, 0, MATCH($C20, Scores!$H$1:$N$1, 0)), Scores!$E$2:$E$339, $A20, Scores!$F$2:$F$339, E$1)</f>
        <v>3</v>
      </c>
      <c r="F20" s="1">
        <f>SUMIFS(INDEX(Scores!$H$2:$N$339, 0, MATCH($C20, Scores!$H$1:$N$1, 0)), Scores!$E$2:$E$339, $A20, Scores!$F$2:$F$339, F$1)</f>
        <v>3</v>
      </c>
      <c r="G20" s="1">
        <f>SUMIFS(INDEX(Scores!$H$2:$N$339, 0, MATCH($C20, Scores!$H$1:$N$1, 0)), Scores!$E$2:$E$339, $A20, Scores!$F$2:$F$339,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INDEX(Scores!$G$2:$G$339, MATCH(Clutch!$A21, Scores!$E$2:$E$339, 0))</f>
        <v>CJ</v>
      </c>
      <c r="C21" s="1" t="s">
        <v>5</v>
      </c>
      <c r="D21" s="1">
        <f>SUMIFS(INDEX(Scores!$H$2:$N$339, 0, MATCH($C21, Scores!$H$1:$N$1, 0)), Scores!$E$2:$E$339, $A21, Scores!$F$2:$F$339, D$1)</f>
        <v>1</v>
      </c>
      <c r="E21" s="1">
        <f>SUMIFS(INDEX(Scores!$H$2:$N$339, 0, MATCH($C21, Scores!$H$1:$N$1, 0)), Scores!$E$2:$E$339, $A21, Scores!$F$2:$F$339, E$1)</f>
        <v>0</v>
      </c>
      <c r="F21" s="1">
        <f>SUMIFS(INDEX(Scores!$H$2:$N$339, 0, MATCH($C21, Scores!$H$1:$N$1, 0)), Scores!$E$2:$E$339, $A21, Scores!$F$2:$F$339, F$1)</f>
        <v>0</v>
      </c>
      <c r="G21" s="1">
        <f>SUMIFS(INDEX(Scores!$H$2:$N$339, 0, MATCH($C21, Scores!$H$1:$N$1, 0)), Scores!$E$2:$E$339, $A21, Scores!$F$2:$F$339,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INDEX(Scores!$G$2:$G$339, MATCH(Clutch!$A22, Scores!$E$2:$E$339, 0))</f>
        <v>DCJ</v>
      </c>
      <c r="C22" s="1" t="s">
        <v>4</v>
      </c>
      <c r="D22" s="1">
        <f>SUMIFS(INDEX(Scores!$H$2:$N$339, 0, MATCH($C22, Scores!$H$1:$N$1, 0)), Scores!$E$2:$E$339, $A22, Scores!$F$2:$F$339, D$1)</f>
        <v>5</v>
      </c>
      <c r="E22" s="1">
        <f>SUMIFS(INDEX(Scores!$H$2:$N$339, 0, MATCH($C22, Scores!$H$1:$N$1, 0)), Scores!$E$2:$E$339, $A22, Scores!$F$2:$F$339, E$1)</f>
        <v>6</v>
      </c>
      <c r="F22" s="1">
        <f>SUMIFS(INDEX(Scores!$H$2:$N$339, 0, MATCH($C22, Scores!$H$1:$N$1, 0)), Scores!$E$2:$E$339, $A22, Scores!$F$2:$F$339, F$1)</f>
        <v>3</v>
      </c>
      <c r="G22" s="1">
        <f>SUMIFS(INDEX(Scores!$H$2:$N$339, 0, MATCH($C22, Scores!$H$1:$N$1, 0)), Scores!$E$2:$E$339, $A22, Scores!$F$2:$F$339,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INDEX(Scores!$G$2:$G$339, MATCH(Clutch!$A23, Scores!$E$2:$E$339, 0))</f>
        <v>DCJ</v>
      </c>
      <c r="C23" s="1" t="s">
        <v>5</v>
      </c>
      <c r="D23" s="1">
        <f>SUMIFS(INDEX(Scores!$H$2:$N$339, 0, MATCH($C23, Scores!$H$1:$N$1, 0)), Scores!$E$2:$E$339, $A23, Scores!$F$2:$F$339, D$1)</f>
        <v>0</v>
      </c>
      <c r="E23" s="1">
        <f>SUMIFS(INDEX(Scores!$H$2:$N$339, 0, MATCH($C23, Scores!$H$1:$N$1, 0)), Scores!$E$2:$E$339, $A23, Scores!$F$2:$F$339, E$1)</f>
        <v>2</v>
      </c>
      <c r="F23" s="1">
        <f>SUMIFS(INDEX(Scores!$H$2:$N$339, 0, MATCH($C23, Scores!$H$1:$N$1, 0)), Scores!$E$2:$E$339, $A23, Scores!$F$2:$F$339, F$1)</f>
        <v>3</v>
      </c>
      <c r="G23" s="1">
        <f>SUMIFS(INDEX(Scores!$H$2:$N$339, 0, MATCH($C23, Scores!$H$1:$N$1, 0)), Scores!$E$2:$E$339, $A23, Scores!$F$2:$F$339,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INDEX(Scores!$G$2:$G$339, MATCH(Clutch!$A24, Scores!$E$2:$E$339, 0))</f>
        <v>CJD</v>
      </c>
      <c r="C24" s="1" t="s">
        <v>4</v>
      </c>
      <c r="D24" s="1">
        <f>SUMIFS(INDEX(Scores!$H$2:$N$339, 0, MATCH($C24, Scores!$H$1:$N$1, 0)), Scores!$E$2:$E$339, $A24, Scores!$F$2:$F$339, D$1)</f>
        <v>1</v>
      </c>
      <c r="E24" s="1">
        <f>SUMIFS(INDEX(Scores!$H$2:$N$339, 0, MATCH($C24, Scores!$H$1:$N$1, 0)), Scores!$E$2:$E$339, $A24, Scores!$F$2:$F$339, E$1)</f>
        <v>6</v>
      </c>
      <c r="F24" s="1">
        <f>SUMIFS(INDEX(Scores!$H$2:$N$339, 0, MATCH($C24, Scores!$H$1:$N$1, 0)), Scores!$E$2:$E$339, $A24, Scores!$F$2:$F$339, F$1)</f>
        <v>3</v>
      </c>
      <c r="G24" s="1">
        <f>SUMIFS(INDEX(Scores!$H$2:$N$339, 0, MATCH($C24, Scores!$H$1:$N$1, 0)), Scores!$E$2:$E$339, $A24, Scores!$F$2:$F$339,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INDEX(Scores!$G$2:$G$339, MATCH(Clutch!$A25, Scores!$E$2:$E$339, 0))</f>
        <v>CJD</v>
      </c>
      <c r="C25" s="1" t="s">
        <v>5</v>
      </c>
      <c r="D25" s="1">
        <f>SUMIFS(INDEX(Scores!$H$2:$N$339, 0, MATCH($C25, Scores!$H$1:$N$1, 0)), Scores!$E$2:$E$339, $A25, Scores!$F$2:$F$339, D$1)</f>
        <v>0</v>
      </c>
      <c r="E25" s="1">
        <f>SUMIFS(INDEX(Scores!$H$2:$N$339, 0, MATCH($C25, Scores!$H$1:$N$1, 0)), Scores!$E$2:$E$339, $A25, Scores!$F$2:$F$339, E$1)</f>
        <v>1</v>
      </c>
      <c r="F25" s="1">
        <f>SUMIFS(INDEX(Scores!$H$2:$N$339, 0, MATCH($C25, Scores!$H$1:$N$1, 0)), Scores!$E$2:$E$339, $A25, Scores!$F$2:$F$339, F$1)</f>
        <v>2</v>
      </c>
      <c r="G25" s="1">
        <f>SUMIFS(INDEX(Scores!$H$2:$N$339, 0, MATCH($C25, Scores!$H$1:$N$1, 0)), Scores!$E$2:$E$339, $A25, Scores!$F$2:$F$339,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INDEX(Scores!$G$2:$G$339, MATCH(Clutch!$A26, Scores!$E$2:$E$339, 0))</f>
        <v>DCJ</v>
      </c>
      <c r="C26" s="1" t="s">
        <v>4</v>
      </c>
      <c r="D26" s="1">
        <f>SUMIFS(INDEX(Scores!$H$2:$N$339, 0, MATCH($C26, Scores!$H$1:$N$1, 0)), Scores!$E$2:$E$339, $A26, Scores!$F$2:$F$339, D$1)</f>
        <v>3</v>
      </c>
      <c r="E26" s="1">
        <f>SUMIFS(INDEX(Scores!$H$2:$N$339, 0, MATCH($C26, Scores!$H$1:$N$1, 0)), Scores!$E$2:$E$339, $A26, Scores!$F$2:$F$339, E$1)</f>
        <v>5</v>
      </c>
      <c r="F26" s="1">
        <f>SUMIFS(INDEX(Scores!$H$2:$N$339, 0, MATCH($C26, Scores!$H$1:$N$1, 0)), Scores!$E$2:$E$339, $A26, Scores!$F$2:$F$339, F$1)</f>
        <v>3</v>
      </c>
      <c r="G26" s="1">
        <f>SUMIFS(INDEX(Scores!$H$2:$N$339, 0, MATCH($C26, Scores!$H$1:$N$1, 0)), Scores!$E$2:$E$339, $A26, Scores!$F$2:$F$339,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INDEX(Scores!$G$2:$G$339, MATCH(Clutch!$A27, Scores!$E$2:$E$339, 0))</f>
        <v>DCJ</v>
      </c>
      <c r="C27" s="1" t="s">
        <v>5</v>
      </c>
      <c r="D27" s="1">
        <f>SUMIFS(INDEX(Scores!$H$2:$N$339, 0, MATCH($C27, Scores!$H$1:$N$1, 0)), Scores!$E$2:$E$339, $A27, Scores!$F$2:$F$339, D$1)</f>
        <v>0</v>
      </c>
      <c r="E27" s="1">
        <f>SUMIFS(INDEX(Scores!$H$2:$N$339, 0, MATCH($C27, Scores!$H$1:$N$1, 0)), Scores!$E$2:$E$339, $A27, Scores!$F$2:$F$339, E$1)</f>
        <v>1</v>
      </c>
      <c r="F27" s="1">
        <f>SUMIFS(INDEX(Scores!$H$2:$N$339, 0, MATCH($C27, Scores!$H$1:$N$1, 0)), Scores!$E$2:$E$339, $A27, Scores!$F$2:$F$339, F$1)</f>
        <v>0</v>
      </c>
      <c r="G27" s="1">
        <f>SUMIFS(INDEX(Scores!$H$2:$N$339, 0, MATCH($C27, Scores!$H$1:$N$1, 0)), Scores!$E$2:$E$339, $A27, Scores!$F$2:$F$339,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INDEX(Scores!$G$2:$G$339, MATCH(Clutch!$A28, Scores!$E$2:$E$339, 0))</f>
        <v>JC</v>
      </c>
      <c r="C28" s="1" t="s">
        <v>4</v>
      </c>
      <c r="D28" s="1">
        <f>SUMIFS(INDEX(Scores!$H$2:$N$339, 0, MATCH($C28, Scores!$H$1:$N$1, 0)), Scores!$E$2:$E$339, $A28, Scores!$F$2:$F$339, D$1)</f>
        <v>5</v>
      </c>
      <c r="E28" s="1">
        <f>SUMIFS(INDEX(Scores!$H$2:$N$339, 0, MATCH($C28, Scores!$H$1:$N$1, 0)), Scores!$E$2:$E$339, $A28, Scores!$F$2:$F$339, E$1)</f>
        <v>3</v>
      </c>
      <c r="F28" s="1">
        <f>SUMIFS(INDEX(Scores!$H$2:$N$339, 0, MATCH($C28, Scores!$H$1:$N$1, 0)), Scores!$E$2:$E$339, $A28, Scores!$F$2:$F$339, F$1)</f>
        <v>3</v>
      </c>
      <c r="G28" s="1">
        <f>SUMIFS(INDEX(Scores!$H$2:$N$339, 0, MATCH($C28, Scores!$H$1:$N$1, 0)), Scores!$E$2:$E$339, $A28, Scores!$F$2:$F$339,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INDEX(Scores!$G$2:$G$339, MATCH(Clutch!$A29, Scores!$E$2:$E$339, 0))</f>
        <v>JC</v>
      </c>
      <c r="C29" s="1" t="s">
        <v>5</v>
      </c>
      <c r="D29" s="1">
        <f>SUMIFS(INDEX(Scores!$H$2:$N$339, 0, MATCH($C29, Scores!$H$1:$N$1, 0)), Scores!$E$2:$E$339, $A29, Scores!$F$2:$F$339, D$1)</f>
        <v>1</v>
      </c>
      <c r="E29" s="1">
        <f>SUMIFS(INDEX(Scores!$H$2:$N$339, 0, MATCH($C29, Scores!$H$1:$N$1, 0)), Scores!$E$2:$E$339, $A29, Scores!$F$2:$F$339, E$1)</f>
        <v>1</v>
      </c>
      <c r="F29" s="1">
        <f>SUMIFS(INDEX(Scores!$H$2:$N$339, 0, MATCH($C29, Scores!$H$1:$N$1, 0)), Scores!$E$2:$E$339, $A29, Scores!$F$2:$F$339, F$1)</f>
        <v>1</v>
      </c>
      <c r="G29" s="1">
        <f>SUMIFS(INDEX(Scores!$H$2:$N$339, 0, MATCH($C29, Scores!$H$1:$N$1, 0)), Scores!$E$2:$E$339, $A29, Scores!$F$2:$F$339,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INDEX(Scores!$G$2:$G$339, MATCH(Clutch!$A30, Scores!$E$2:$E$339, 0))</f>
        <v>CJ</v>
      </c>
      <c r="C30" s="1" t="s">
        <v>4</v>
      </c>
      <c r="D30" s="1">
        <f>SUMIFS(INDEX(Scores!$H$2:$N$339, 0, MATCH($C30, Scores!$H$1:$N$1, 0)), Scores!$E$2:$E$339, $A30, Scores!$F$2:$F$339, D$1)</f>
        <v>2</v>
      </c>
      <c r="E30" s="1">
        <f>SUMIFS(INDEX(Scores!$H$2:$N$339, 0, MATCH($C30, Scores!$H$1:$N$1, 0)), Scores!$E$2:$E$339, $A30, Scores!$F$2:$F$339, E$1)</f>
        <v>3</v>
      </c>
      <c r="F30" s="1">
        <f>SUMIFS(INDEX(Scores!$H$2:$N$339, 0, MATCH($C30, Scores!$H$1:$N$1, 0)), Scores!$E$2:$E$339, $A30, Scores!$F$2:$F$339, F$1)</f>
        <v>0</v>
      </c>
      <c r="G30" s="1">
        <f>SUMIFS(INDEX(Scores!$H$2:$N$339, 0, MATCH($C30, Scores!$H$1:$N$1, 0)), Scores!$E$2:$E$339, $A30, Scores!$F$2:$F$339,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INDEX(Scores!$G$2:$G$339, MATCH(Clutch!$A31, Scores!$E$2:$E$339, 0))</f>
        <v>CJ</v>
      </c>
      <c r="C31" s="1" t="s">
        <v>5</v>
      </c>
      <c r="D31" s="1">
        <f>SUMIFS(INDEX(Scores!$H$2:$N$339, 0, MATCH($C31, Scores!$H$1:$N$1, 0)), Scores!$E$2:$E$339, $A31, Scores!$F$2:$F$339, D$1)</f>
        <v>1</v>
      </c>
      <c r="E31" s="1">
        <f>SUMIFS(INDEX(Scores!$H$2:$N$339, 0, MATCH($C31, Scores!$H$1:$N$1, 0)), Scores!$E$2:$E$339, $A31, Scores!$F$2:$F$339, E$1)</f>
        <v>0</v>
      </c>
      <c r="F31" s="1">
        <f>SUMIFS(INDEX(Scores!$H$2:$N$339, 0, MATCH($C31, Scores!$H$1:$N$1, 0)), Scores!$E$2:$E$339, $A31, Scores!$F$2:$F$339, F$1)</f>
        <v>2</v>
      </c>
      <c r="G31" s="1">
        <f>SUMIFS(INDEX(Scores!$H$2:$N$339, 0, MATCH($C31, Scores!$H$1:$N$1, 0)), Scores!$E$2:$E$339, $A31, Scores!$F$2:$F$339,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INDEX(Scores!$G$2:$G$339, MATCH(Clutch!$A32, Scores!$E$2:$E$339, 0))</f>
        <v>DJC</v>
      </c>
      <c r="C32" s="1" t="s">
        <v>4</v>
      </c>
      <c r="D32" s="1">
        <f>SUMIFS(INDEX(Scores!$H$2:$N$339, 0, MATCH($C32, Scores!$H$1:$N$1, 0)), Scores!$E$2:$E$339, $A32, Scores!$F$2:$F$339, D$1)</f>
        <v>3</v>
      </c>
      <c r="E32" s="1">
        <f>SUMIFS(INDEX(Scores!$H$2:$N$339, 0, MATCH($C32, Scores!$H$1:$N$1, 0)), Scores!$E$2:$E$339, $A32, Scores!$F$2:$F$339, E$1)</f>
        <v>6</v>
      </c>
      <c r="F32" s="1">
        <f>SUMIFS(INDEX(Scores!$H$2:$N$339, 0, MATCH($C32, Scores!$H$1:$N$1, 0)), Scores!$E$2:$E$339, $A32, Scores!$F$2:$F$339, F$1)</f>
        <v>0</v>
      </c>
      <c r="G32" s="1">
        <f>SUMIFS(INDEX(Scores!$H$2:$N$339, 0, MATCH($C32, Scores!$H$1:$N$1, 0)), Scores!$E$2:$E$339, $A32, Scores!$F$2:$F$339,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INDEX(Scores!$G$2:$G$339, MATCH(Clutch!$A33, Scores!$E$2:$E$339, 0))</f>
        <v>DJC</v>
      </c>
      <c r="C33" s="1" t="s">
        <v>5</v>
      </c>
      <c r="D33" s="1">
        <f>SUMIFS(INDEX(Scores!$H$2:$N$339, 0, MATCH($C33, Scores!$H$1:$N$1, 0)), Scores!$E$2:$E$339, $A33, Scores!$F$2:$F$339, D$1)</f>
        <v>1</v>
      </c>
      <c r="E33" s="1">
        <f>SUMIFS(INDEX(Scores!$H$2:$N$339, 0, MATCH($C33, Scores!$H$1:$N$1, 0)), Scores!$E$2:$E$339, $A33, Scores!$F$2:$F$339, E$1)</f>
        <v>0</v>
      </c>
      <c r="F33" s="1">
        <f>SUMIFS(INDEX(Scores!$H$2:$N$339, 0, MATCH($C33, Scores!$H$1:$N$1, 0)), Scores!$E$2:$E$339, $A33, Scores!$F$2:$F$339, F$1)</f>
        <v>0</v>
      </c>
      <c r="G33" s="1">
        <f>SUMIFS(INDEX(Scores!$H$2:$N$339, 0, MATCH($C33, Scores!$H$1:$N$1, 0)), Scores!$E$2:$E$339, $A33, Scores!$F$2:$F$339,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INDEX(Scores!$G$2:$G$339, MATCH(Clutch!$A34, Scores!$E$2:$E$339, 0))</f>
        <v>JC</v>
      </c>
      <c r="C34" s="1" t="s">
        <v>4</v>
      </c>
      <c r="D34" s="1">
        <f>SUMIFS(INDEX(Scores!$H$2:$N$339, 0, MATCH($C34, Scores!$H$1:$N$1, 0)), Scores!$E$2:$E$339, $A34, Scores!$F$2:$F$339, D$1)</f>
        <v>5</v>
      </c>
      <c r="E34" s="1">
        <f>SUMIFS(INDEX(Scores!$H$2:$N$339, 0, MATCH($C34, Scores!$H$1:$N$1, 0)), Scores!$E$2:$E$339, $A34, Scores!$F$2:$F$339, E$1)</f>
        <v>0</v>
      </c>
      <c r="F34" s="1">
        <f>SUMIFS(INDEX(Scores!$H$2:$N$339, 0, MATCH($C34, Scores!$H$1:$N$1, 0)), Scores!$E$2:$E$339, $A34, Scores!$F$2:$F$339, F$1)</f>
        <v>3</v>
      </c>
      <c r="G34" s="1">
        <f>SUMIFS(INDEX(Scores!$H$2:$N$339, 0, MATCH($C34, Scores!$H$1:$N$1, 0)), Scores!$E$2:$E$339, $A34, Scores!$F$2:$F$339,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INDEX(Scores!$G$2:$G$339, MATCH(Clutch!$A35, Scores!$E$2:$E$339, 0))</f>
        <v>JC</v>
      </c>
      <c r="C35" s="1" t="s">
        <v>5</v>
      </c>
      <c r="D35" s="1">
        <f>SUMIFS(INDEX(Scores!$H$2:$N$339, 0, MATCH($C35, Scores!$H$1:$N$1, 0)), Scores!$E$2:$E$339, $A35, Scores!$F$2:$F$339, D$1)</f>
        <v>0</v>
      </c>
      <c r="E35" s="1">
        <f>SUMIFS(INDEX(Scores!$H$2:$N$339, 0, MATCH($C35, Scores!$H$1:$N$1, 0)), Scores!$E$2:$E$339, $A35, Scores!$F$2:$F$339, E$1)</f>
        <v>1</v>
      </c>
      <c r="F35" s="1">
        <f>SUMIFS(INDEX(Scores!$H$2:$N$339, 0, MATCH($C35, Scores!$H$1:$N$1, 0)), Scores!$E$2:$E$339, $A35, Scores!$F$2:$F$339, F$1)</f>
        <v>0</v>
      </c>
      <c r="G35" s="1">
        <f>SUMIFS(INDEX(Scores!$H$2:$N$339, 0, MATCH($C35, Scores!$H$1:$N$1, 0)), Scores!$E$2:$E$339, $A35, Scores!$F$2:$F$339,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INDEX(Scores!$G$2:$G$339, MATCH(Clutch!$A36, Scores!$E$2:$E$339, 0))</f>
        <v>CJ</v>
      </c>
      <c r="C36" s="1" t="s">
        <v>4</v>
      </c>
      <c r="D36" s="1">
        <f>SUMIFS(INDEX(Scores!$H$2:$N$339, 0, MATCH($C36, Scores!$H$1:$N$1, 0)), Scores!$E$2:$E$339, $A36, Scores!$F$2:$F$339, D$1)</f>
        <v>5</v>
      </c>
      <c r="E36" s="1">
        <f>SUMIFS(INDEX(Scores!$H$2:$N$339, 0, MATCH($C36, Scores!$H$1:$N$1, 0)), Scores!$E$2:$E$339, $A36, Scores!$F$2:$F$339, E$1)</f>
        <v>4</v>
      </c>
      <c r="F36" s="1">
        <f>SUMIFS(INDEX(Scores!$H$2:$N$339, 0, MATCH($C36, Scores!$H$1:$N$1, 0)), Scores!$E$2:$E$339, $A36, Scores!$F$2:$F$339, F$1)</f>
        <v>0</v>
      </c>
      <c r="G36" s="1">
        <f>SUMIFS(INDEX(Scores!$H$2:$N$339, 0, MATCH($C36, Scores!$H$1:$N$1, 0)), Scores!$E$2:$E$339, $A36, Scores!$F$2:$F$339,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INDEX(Scores!$G$2:$G$339, MATCH(Clutch!$A37, Scores!$E$2:$E$339, 0))</f>
        <v>CJ</v>
      </c>
      <c r="C37" s="1" t="s">
        <v>5</v>
      </c>
      <c r="D37" s="1">
        <f>SUMIFS(INDEX(Scores!$H$2:$N$339, 0, MATCH($C37, Scores!$H$1:$N$1, 0)), Scores!$E$2:$E$339, $A37, Scores!$F$2:$F$339, D$1)</f>
        <v>1</v>
      </c>
      <c r="E37" s="1">
        <f>SUMIFS(INDEX(Scores!$H$2:$N$339, 0, MATCH($C37, Scores!$H$1:$N$1, 0)), Scores!$E$2:$E$339, $A37, Scores!$F$2:$F$339, E$1)</f>
        <v>0</v>
      </c>
      <c r="F37" s="1">
        <f>SUMIFS(INDEX(Scores!$H$2:$N$339, 0, MATCH($C37, Scores!$H$1:$N$1, 0)), Scores!$E$2:$E$339, $A37, Scores!$F$2:$F$339, F$1)</f>
        <v>3</v>
      </c>
      <c r="G37" s="1">
        <f>SUMIFS(INDEX(Scores!$H$2:$N$339, 0, MATCH($C37, Scores!$H$1:$N$1, 0)), Scores!$E$2:$E$339, $A37, Scores!$F$2:$F$339,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INDEX(Scores!$G$2:$G$339, MATCH(Clutch!$A38, Scores!$E$2:$E$339, 0))</f>
        <v>JC</v>
      </c>
      <c r="C38" s="1" t="s">
        <v>4</v>
      </c>
      <c r="D38" s="1">
        <f>SUMIFS(INDEX(Scores!$H$2:$N$339, 0, MATCH($C38, Scores!$H$1:$N$1, 0)), Scores!$E$2:$E$339, $A38, Scores!$F$2:$F$339, D$1)</f>
        <v>0</v>
      </c>
      <c r="E38" s="1">
        <f>SUMIFS(INDEX(Scores!$H$2:$N$339, 0, MATCH($C38, Scores!$H$1:$N$1, 0)), Scores!$E$2:$E$339, $A38, Scores!$F$2:$F$339, E$1)</f>
        <v>2</v>
      </c>
      <c r="F38" s="1">
        <f>SUMIFS(INDEX(Scores!$H$2:$N$339, 0, MATCH($C38, Scores!$H$1:$N$1, 0)), Scores!$E$2:$E$339, $A38, Scores!$F$2:$F$339, F$1)</f>
        <v>3</v>
      </c>
      <c r="G38" s="1">
        <f>SUMIFS(INDEX(Scores!$H$2:$N$339, 0, MATCH($C38, Scores!$H$1:$N$1, 0)), Scores!$E$2:$E$339, $A38, Scores!$F$2:$F$339,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INDEX(Scores!$G$2:$G$339, MATCH(Clutch!$A39, Scores!$E$2:$E$339, 0))</f>
        <v>JC</v>
      </c>
      <c r="C39" s="1" t="s">
        <v>5</v>
      </c>
      <c r="D39" s="1">
        <f>SUMIFS(INDEX(Scores!$H$2:$N$339, 0, MATCH($C39, Scores!$H$1:$N$1, 0)), Scores!$E$2:$E$339, $A39, Scores!$F$2:$F$339, D$1)</f>
        <v>4</v>
      </c>
      <c r="E39" s="1">
        <f>SUMIFS(INDEX(Scores!$H$2:$N$339, 0, MATCH($C39, Scores!$H$1:$N$1, 0)), Scores!$E$2:$E$339, $A39, Scores!$F$2:$F$339, E$1)</f>
        <v>1</v>
      </c>
      <c r="F39" s="1">
        <f>SUMIFS(INDEX(Scores!$H$2:$N$339, 0, MATCH($C39, Scores!$H$1:$N$1, 0)), Scores!$E$2:$E$339, $A39, Scores!$F$2:$F$339, F$1)</f>
        <v>3</v>
      </c>
      <c r="G39" s="1">
        <f>SUMIFS(INDEX(Scores!$H$2:$N$339, 0, MATCH($C39, Scores!$H$1:$N$1, 0)), Scores!$E$2:$E$339, $A39, Scores!$F$2:$F$339,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INDEX(Scores!$G$2:$G$339, MATCH(Clutch!$A40, Scores!$E$2:$E$339, 0))</f>
        <v>JC</v>
      </c>
      <c r="C40" s="1" t="s">
        <v>4</v>
      </c>
      <c r="D40" s="1">
        <f>SUMIFS(INDEX(Scores!$H$2:$N$339, 0, MATCH($C40, Scores!$H$1:$N$1, 0)), Scores!$E$2:$E$339, $A40, Scores!$F$2:$F$339, D$1)</f>
        <v>1</v>
      </c>
      <c r="E40" s="1">
        <f>SUMIFS(INDEX(Scores!$H$2:$N$339, 0, MATCH($C40, Scores!$H$1:$N$1, 0)), Scores!$E$2:$E$339, $A40, Scores!$F$2:$F$339, E$1)</f>
        <v>1</v>
      </c>
      <c r="F40" s="1">
        <f>SUMIFS(INDEX(Scores!$H$2:$N$339, 0, MATCH($C40, Scores!$H$1:$N$1, 0)), Scores!$E$2:$E$339, $A40, Scores!$F$2:$F$339, F$1)</f>
        <v>2</v>
      </c>
      <c r="G40" s="1">
        <f>SUMIFS(INDEX(Scores!$H$2:$N$339, 0, MATCH($C40, Scores!$H$1:$N$1, 0)), Scores!$E$2:$E$339, $A40, Scores!$F$2:$F$339,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INDEX(Scores!$G$2:$G$339, MATCH(Clutch!$A41, Scores!$E$2:$E$339, 0))</f>
        <v>JC</v>
      </c>
      <c r="C41" s="1" t="s">
        <v>5</v>
      </c>
      <c r="D41" s="1">
        <f>SUMIFS(INDEX(Scores!$H$2:$N$339, 0, MATCH($C41, Scores!$H$1:$N$1, 0)), Scores!$E$2:$E$339, $A41, Scores!$F$2:$F$339, D$1)</f>
        <v>1</v>
      </c>
      <c r="E41" s="1">
        <f>SUMIFS(INDEX(Scores!$H$2:$N$339, 0, MATCH($C41, Scores!$H$1:$N$1, 0)), Scores!$E$2:$E$339, $A41, Scores!$F$2:$F$339, E$1)</f>
        <v>0</v>
      </c>
      <c r="F41" s="1">
        <f>SUMIFS(INDEX(Scores!$H$2:$N$339, 0, MATCH($C41, Scores!$H$1:$N$1, 0)), Scores!$E$2:$E$339, $A41, Scores!$F$2:$F$339, F$1)</f>
        <v>1</v>
      </c>
      <c r="G41" s="1">
        <f>SUMIFS(INDEX(Scores!$H$2:$N$339, 0, MATCH($C41, Scores!$H$1:$N$1, 0)), Scores!$E$2:$E$339, $A41, Scores!$F$2:$F$339,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INDEX(Scores!$G$2:$G$339, MATCH(Clutch!$A42, Scores!$E$2:$E$339, 0))</f>
        <v>CJ</v>
      </c>
      <c r="C42" s="1" t="s">
        <v>4</v>
      </c>
      <c r="D42" s="1">
        <f>SUMIFS(INDEX(Scores!$H$2:$N$339, 0, MATCH($C42, Scores!$H$1:$N$1, 0)), Scores!$E$2:$E$339, $A42, Scores!$F$2:$F$339, D$1)</f>
        <v>0</v>
      </c>
      <c r="E42" s="1">
        <f>SUMIFS(INDEX(Scores!$H$2:$N$339, 0, MATCH($C42, Scores!$H$1:$N$1, 0)), Scores!$E$2:$E$339, $A42, Scores!$F$2:$F$339, E$1)</f>
        <v>6</v>
      </c>
      <c r="F42" s="1">
        <f>SUMIFS(INDEX(Scores!$H$2:$N$339, 0, MATCH($C42, Scores!$H$1:$N$1, 0)), Scores!$E$2:$E$339, $A42, Scores!$F$2:$F$339, F$1)</f>
        <v>4</v>
      </c>
      <c r="G42" s="1">
        <f>SUMIFS(INDEX(Scores!$H$2:$N$339, 0, MATCH($C42, Scores!$H$1:$N$1, 0)), Scores!$E$2:$E$339, $A42, Scores!$F$2:$F$339,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INDEX(Scores!$G$2:$G$339, MATCH(Clutch!$A43, Scores!$E$2:$E$339, 0))</f>
        <v>CJ</v>
      </c>
      <c r="C43" s="1" t="s">
        <v>5</v>
      </c>
      <c r="D43" s="1">
        <f>SUMIFS(INDEX(Scores!$H$2:$N$339, 0, MATCH($C43, Scores!$H$1:$N$1, 0)), Scores!$E$2:$E$339, $A43, Scores!$F$2:$F$339, D$1)</f>
        <v>2</v>
      </c>
      <c r="E43" s="1">
        <f>SUMIFS(INDEX(Scores!$H$2:$N$339, 0, MATCH($C43, Scores!$H$1:$N$1, 0)), Scores!$E$2:$E$339, $A43, Scores!$F$2:$F$339, E$1)</f>
        <v>3</v>
      </c>
      <c r="F43" s="1">
        <f>SUMIFS(INDEX(Scores!$H$2:$N$339, 0, MATCH($C43, Scores!$H$1:$N$1, 0)), Scores!$E$2:$E$339, $A43, Scores!$F$2:$F$339, F$1)</f>
        <v>2</v>
      </c>
      <c r="G43" s="1">
        <f>SUMIFS(INDEX(Scores!$H$2:$N$339, 0, MATCH($C43, Scores!$H$1:$N$1, 0)), Scores!$E$2:$E$339, $A43, Scores!$F$2:$F$339,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INDEX(Scores!$G$2:$G$339, MATCH(Clutch!$A44, Scores!$E$2:$E$339, 0))</f>
        <v>CJ</v>
      </c>
      <c r="C44" s="1" t="s">
        <v>4</v>
      </c>
      <c r="D44" s="1">
        <f>SUMIFS(INDEX(Scores!$H$2:$N$339, 0, MATCH($C44, Scores!$H$1:$N$1, 0)), Scores!$E$2:$E$339, $A44, Scores!$F$2:$F$339, D$1)</f>
        <v>3</v>
      </c>
      <c r="E44" s="1">
        <f>SUMIFS(INDEX(Scores!$H$2:$N$339, 0, MATCH($C44, Scores!$H$1:$N$1, 0)), Scores!$E$2:$E$339, $A44, Scores!$F$2:$F$339, E$1)</f>
        <v>1</v>
      </c>
      <c r="F44" s="1">
        <f>SUMIFS(INDEX(Scores!$H$2:$N$339, 0, MATCH($C44, Scores!$H$1:$N$1, 0)), Scores!$E$2:$E$339, $A44, Scores!$F$2:$F$339, F$1)</f>
        <v>0</v>
      </c>
      <c r="G44" s="1">
        <f>SUMIFS(INDEX(Scores!$H$2:$N$339, 0, MATCH($C44, Scores!$H$1:$N$1, 0)), Scores!$E$2:$E$339, $A44, Scores!$F$2:$F$339,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INDEX(Scores!$G$2:$G$339, MATCH(Clutch!$A45, Scores!$E$2:$E$339, 0))</f>
        <v>CJ</v>
      </c>
      <c r="C45" s="1" t="s">
        <v>5</v>
      </c>
      <c r="D45" s="1">
        <f>SUMIFS(INDEX(Scores!$H$2:$N$339, 0, MATCH($C45, Scores!$H$1:$N$1, 0)), Scores!$E$2:$E$339, $A45, Scores!$F$2:$F$339, D$1)</f>
        <v>0</v>
      </c>
      <c r="E45" s="1">
        <f>SUMIFS(INDEX(Scores!$H$2:$N$339, 0, MATCH($C45, Scores!$H$1:$N$1, 0)), Scores!$E$2:$E$339, $A45, Scores!$F$2:$F$339, E$1)</f>
        <v>0</v>
      </c>
      <c r="F45" s="1">
        <f>SUMIFS(INDEX(Scores!$H$2:$N$339, 0, MATCH($C45, Scores!$H$1:$N$1, 0)), Scores!$E$2:$E$339, $A45, Scores!$F$2:$F$339, F$1)</f>
        <v>0</v>
      </c>
      <c r="G45" s="1">
        <f>SUMIFS(INDEX(Scores!$H$2:$N$339, 0, MATCH($C45, Scores!$H$1:$N$1, 0)), Scores!$E$2:$E$339, $A45, Scores!$F$2:$F$339,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INDEX(Scores!$G$2:$G$339, MATCH(Clutch!$A46, Scores!$E$2:$E$339, 0))</f>
        <v>JC</v>
      </c>
      <c r="C46" s="1" t="s">
        <v>4</v>
      </c>
      <c r="D46" s="1">
        <f>SUMIFS(INDEX(Scores!$H$2:$N$339, 0, MATCH($C46, Scores!$H$1:$N$1, 0)), Scores!$E$2:$E$339, $A46, Scores!$F$2:$F$339, D$1)</f>
        <v>4</v>
      </c>
      <c r="E46" s="1">
        <f>SUMIFS(INDEX(Scores!$H$2:$N$339, 0, MATCH($C46, Scores!$H$1:$N$1, 0)), Scores!$E$2:$E$339, $A46, Scores!$F$2:$F$339, E$1)</f>
        <v>0</v>
      </c>
      <c r="F46" s="1">
        <f>SUMIFS(INDEX(Scores!$H$2:$N$339, 0, MATCH($C46, Scores!$H$1:$N$1, 0)), Scores!$E$2:$E$339, $A46, Scores!$F$2:$F$339, F$1)</f>
        <v>7</v>
      </c>
      <c r="G46" s="1">
        <f>SUMIFS(INDEX(Scores!$H$2:$N$339, 0, MATCH($C46, Scores!$H$1:$N$1, 0)), Scores!$E$2:$E$339, $A46, Scores!$F$2:$F$339,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INDEX(Scores!$G$2:$G$339, MATCH(Clutch!$A47, Scores!$E$2:$E$339, 0))</f>
        <v>JC</v>
      </c>
      <c r="C47" s="1" t="s">
        <v>5</v>
      </c>
      <c r="D47" s="1">
        <f>SUMIFS(INDEX(Scores!$H$2:$N$339, 0, MATCH($C47, Scores!$H$1:$N$1, 0)), Scores!$E$2:$E$339, $A47, Scores!$F$2:$F$339, D$1)</f>
        <v>0</v>
      </c>
      <c r="E47" s="1">
        <f>SUMIFS(INDEX(Scores!$H$2:$N$339, 0, MATCH($C47, Scores!$H$1:$N$1, 0)), Scores!$E$2:$E$339, $A47, Scores!$F$2:$F$339, E$1)</f>
        <v>1</v>
      </c>
      <c r="F47" s="1">
        <f>SUMIFS(INDEX(Scores!$H$2:$N$339, 0, MATCH($C47, Scores!$H$1:$N$1, 0)), Scores!$E$2:$E$339, $A47, Scores!$F$2:$F$339, F$1)</f>
        <v>1</v>
      </c>
      <c r="G47" s="1">
        <f>SUMIFS(INDEX(Scores!$H$2:$N$339, 0, MATCH($C47, Scores!$H$1:$N$1, 0)), Scores!$E$2:$E$339, $A47, Scores!$F$2:$F$339,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INDEX(Scores!$G$2:$G$339, MATCH(Clutch!$A48, Scores!$E$2:$E$339, 0))</f>
        <v>JC</v>
      </c>
      <c r="C48" s="1" t="s">
        <v>4</v>
      </c>
      <c r="D48" s="1">
        <f>SUMIFS(INDEX(Scores!$H$2:$N$339, 0, MATCH($C48, Scores!$H$1:$N$1, 0)), Scores!$E$2:$E$339, $A48, Scores!$F$2:$F$339, D$1)</f>
        <v>7</v>
      </c>
      <c r="E48" s="1">
        <f>SUMIFS(INDEX(Scores!$H$2:$N$339, 0, MATCH($C48, Scores!$H$1:$N$1, 0)), Scores!$E$2:$E$339, $A48, Scores!$F$2:$F$339, E$1)</f>
        <v>2</v>
      </c>
      <c r="F48" s="1">
        <f>SUMIFS(INDEX(Scores!$H$2:$N$339, 0, MATCH($C48, Scores!$H$1:$N$1, 0)), Scores!$E$2:$E$339, $A48, Scores!$F$2:$F$339, F$1)</f>
        <v>1</v>
      </c>
      <c r="G48" s="1">
        <f>SUMIFS(INDEX(Scores!$H$2:$N$339, 0, MATCH($C48, Scores!$H$1:$N$1, 0)), Scores!$E$2:$E$339, $A48, Scores!$F$2:$F$339,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INDEX(Scores!$G$2:$G$339, MATCH(Clutch!$A49, Scores!$E$2:$E$339, 0))</f>
        <v>JC</v>
      </c>
      <c r="C49" s="1" t="s">
        <v>5</v>
      </c>
      <c r="D49" s="1">
        <f>SUMIFS(INDEX(Scores!$H$2:$N$339, 0, MATCH($C49, Scores!$H$1:$N$1, 0)), Scores!$E$2:$E$339, $A49, Scores!$F$2:$F$339, D$1)</f>
        <v>1</v>
      </c>
      <c r="E49" s="1">
        <f>SUMIFS(INDEX(Scores!$H$2:$N$339, 0, MATCH($C49, Scores!$H$1:$N$1, 0)), Scores!$E$2:$E$339, $A49, Scores!$F$2:$F$339, E$1)</f>
        <v>0</v>
      </c>
      <c r="F49" s="1">
        <f>SUMIFS(INDEX(Scores!$H$2:$N$339, 0, MATCH($C49, Scores!$H$1:$N$1, 0)), Scores!$E$2:$E$339, $A49, Scores!$F$2:$F$339, F$1)</f>
        <v>0</v>
      </c>
      <c r="G49" s="1">
        <f>SUMIFS(INDEX(Scores!$H$2:$N$339, 0, MATCH($C49, Scores!$H$1:$N$1, 0)), Scores!$E$2:$E$339, $A49, Scores!$F$2:$F$339,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INDEX(Scores!$G$2:$G$339, MATCH(Clutch!$A50, Scores!$E$2:$E$339, 0))</f>
        <v>CJD</v>
      </c>
      <c r="C50" s="1" t="s">
        <v>4</v>
      </c>
      <c r="D50" s="1">
        <f>SUMIFS(INDEX(Scores!$H$2:$N$339, 0, MATCH($C50, Scores!$H$1:$N$1, 0)), Scores!$E$2:$E$339, $A50, Scores!$F$2:$F$339, D$1)</f>
        <v>0</v>
      </c>
      <c r="E50" s="1">
        <f>SUMIFS(INDEX(Scores!$H$2:$N$339, 0, MATCH($C50, Scores!$H$1:$N$1, 0)), Scores!$E$2:$E$339, $A50, Scores!$F$2:$F$339, E$1)</f>
        <v>4</v>
      </c>
      <c r="F50" s="1">
        <f>SUMIFS(INDEX(Scores!$H$2:$N$339, 0, MATCH($C50, Scores!$H$1:$N$1, 0)), Scores!$E$2:$E$339, $A50, Scores!$F$2:$F$339, F$1)</f>
        <v>2</v>
      </c>
      <c r="G50" s="1">
        <f>SUMIFS(INDEX(Scores!$H$2:$N$339, 0, MATCH($C50, Scores!$H$1:$N$1, 0)), Scores!$E$2:$E$339, $A50, Scores!$F$2:$F$339,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INDEX(Scores!$G$2:$G$339, MATCH(Clutch!$A51, Scores!$E$2:$E$339, 0))</f>
        <v>CJD</v>
      </c>
      <c r="C51" s="1" t="s">
        <v>5</v>
      </c>
      <c r="D51" s="1">
        <f>SUMIFS(INDEX(Scores!$H$2:$N$339, 0, MATCH($C51, Scores!$H$1:$N$1, 0)), Scores!$E$2:$E$339, $A51, Scores!$F$2:$F$339, D$1)</f>
        <v>2</v>
      </c>
      <c r="E51" s="1">
        <f>SUMIFS(INDEX(Scores!$H$2:$N$339, 0, MATCH($C51, Scores!$H$1:$N$1, 0)), Scores!$E$2:$E$339, $A51, Scores!$F$2:$F$339, E$1)</f>
        <v>0</v>
      </c>
      <c r="F51" s="1">
        <f>SUMIFS(INDEX(Scores!$H$2:$N$339, 0, MATCH($C51, Scores!$H$1:$N$1, 0)), Scores!$E$2:$E$339, $A51, Scores!$F$2:$F$339, F$1)</f>
        <v>1</v>
      </c>
      <c r="G51" s="1">
        <f>SUMIFS(INDEX(Scores!$H$2:$N$339, 0, MATCH($C51, Scores!$H$1:$N$1, 0)), Scores!$E$2:$E$339, $A51, Scores!$F$2:$F$339,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INDEX(Scores!$G$2:$G$339, MATCH(Clutch!$A52, Scores!$E$2:$E$339, 0))</f>
        <v>CJ</v>
      </c>
      <c r="C52" s="1" t="s">
        <v>4</v>
      </c>
      <c r="D52" s="1">
        <f>SUMIFS(INDEX(Scores!$H$2:$N$339, 0, MATCH($C52, Scores!$H$1:$N$1, 0)), Scores!$E$2:$E$339, $A52, Scores!$F$2:$F$339, D$1)</f>
        <v>6</v>
      </c>
      <c r="E52" s="1">
        <f>SUMIFS(INDEX(Scores!$H$2:$N$339, 0, MATCH($C52, Scores!$H$1:$N$1, 0)), Scores!$E$2:$E$339, $A52, Scores!$F$2:$F$339, E$1)</f>
        <v>3</v>
      </c>
      <c r="F52" s="1">
        <f>SUMIFS(INDEX(Scores!$H$2:$N$339, 0, MATCH($C52, Scores!$H$1:$N$1, 0)), Scores!$E$2:$E$339, $A52, Scores!$F$2:$F$339, F$1)</f>
        <v>3</v>
      </c>
      <c r="G52" s="1">
        <f>SUMIFS(INDEX(Scores!$H$2:$N$339, 0, MATCH($C52, Scores!$H$1:$N$1, 0)), Scores!$E$2:$E$339, $A52, Scores!$F$2:$F$339,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INDEX(Scores!$G$2:$G$339, MATCH(Clutch!$A53, Scores!$E$2:$E$339, 0))</f>
        <v>CJ</v>
      </c>
      <c r="C53" s="1" t="s">
        <v>5</v>
      </c>
      <c r="D53" s="1">
        <f>SUMIFS(INDEX(Scores!$H$2:$N$339, 0, MATCH($C53, Scores!$H$1:$N$1, 0)), Scores!$E$2:$E$339, $A53, Scores!$F$2:$F$339, D$1)</f>
        <v>5</v>
      </c>
      <c r="E53" s="1">
        <f>SUMIFS(INDEX(Scores!$H$2:$N$339, 0, MATCH($C53, Scores!$H$1:$N$1, 0)), Scores!$E$2:$E$339, $A53, Scores!$F$2:$F$339, E$1)</f>
        <v>3</v>
      </c>
      <c r="F53" s="1">
        <f>SUMIFS(INDEX(Scores!$H$2:$N$339, 0, MATCH($C53, Scores!$H$1:$N$1, 0)), Scores!$E$2:$E$339, $A53, Scores!$F$2:$F$339, F$1)</f>
        <v>3</v>
      </c>
      <c r="G53" s="1">
        <f>SUMIFS(INDEX(Scores!$H$2:$N$339, 0, MATCH($C53, Scores!$H$1:$N$1, 0)), Scores!$E$2:$E$339, $A53, Scores!$F$2:$F$339,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INDEX(Scores!$G$2:$G$339, MATCH(Clutch!$A54, Scores!$E$2:$E$339, 0))</f>
        <v>JCQ</v>
      </c>
      <c r="C54" s="1" t="s">
        <v>4</v>
      </c>
      <c r="D54" s="1">
        <f>SUMIFS(INDEX(Scores!$H$2:$N$339, 0, MATCH($C54, Scores!$H$1:$N$1, 0)), Scores!$E$2:$E$339, $A54, Scores!$F$2:$F$339, D$1)</f>
        <v>2</v>
      </c>
      <c r="E54" s="1">
        <f>SUMIFS(INDEX(Scores!$H$2:$N$339, 0, MATCH($C54, Scores!$H$1:$N$1, 0)), Scores!$E$2:$E$339, $A54, Scores!$F$2:$F$339, E$1)</f>
        <v>4</v>
      </c>
      <c r="F54" s="1">
        <f>SUMIFS(INDEX(Scores!$H$2:$N$339, 0, MATCH($C54, Scores!$H$1:$N$1, 0)), Scores!$E$2:$E$339, $A54, Scores!$F$2:$F$339, F$1)</f>
        <v>4</v>
      </c>
      <c r="G54" s="1">
        <f>SUMIFS(INDEX(Scores!$H$2:$N$339, 0, MATCH($C54, Scores!$H$1:$N$1, 0)), Scores!$E$2:$E$339, $A54, Scores!$F$2:$F$339,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INDEX(Scores!$G$2:$G$339, MATCH(Clutch!$A55, Scores!$E$2:$E$339, 0))</f>
        <v>JCQ</v>
      </c>
      <c r="C55" s="1" t="s">
        <v>5</v>
      </c>
      <c r="D55" s="1">
        <f>SUMIFS(INDEX(Scores!$H$2:$N$339, 0, MATCH($C55, Scores!$H$1:$N$1, 0)), Scores!$E$2:$E$339, $A55, Scores!$F$2:$F$339, D$1)</f>
        <v>0</v>
      </c>
      <c r="E55" s="1">
        <f>SUMIFS(INDEX(Scores!$H$2:$N$339, 0, MATCH($C55, Scores!$H$1:$N$1, 0)), Scores!$E$2:$E$339, $A55, Scores!$F$2:$F$339, E$1)</f>
        <v>0</v>
      </c>
      <c r="F55" s="1">
        <f>SUMIFS(INDEX(Scores!$H$2:$N$339, 0, MATCH($C55, Scores!$H$1:$N$1, 0)), Scores!$E$2:$E$339, $A55, Scores!$F$2:$F$339, F$1)</f>
        <v>2</v>
      </c>
      <c r="G55" s="1">
        <f>SUMIFS(INDEX(Scores!$H$2:$N$339, 0, MATCH($C55, Scores!$H$1:$N$1, 0)), Scores!$E$2:$E$339, $A55, Scores!$F$2:$F$339,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INDEX(Scores!$G$2:$G$339, MATCH(Clutch!$A56, Scores!$E$2:$E$339, 0))</f>
        <v>CJ</v>
      </c>
      <c r="C56" s="1" t="s">
        <v>4</v>
      </c>
      <c r="D56" s="1">
        <f>SUMIFS(INDEX(Scores!$H$2:$N$339, 0, MATCH($C56, Scores!$H$1:$N$1, 0)), Scores!$E$2:$E$339, $A56, Scores!$F$2:$F$339, D$1)</f>
        <v>2</v>
      </c>
      <c r="E56" s="1">
        <f>SUMIFS(INDEX(Scores!$H$2:$N$339, 0, MATCH($C56, Scores!$H$1:$N$1, 0)), Scores!$E$2:$E$339, $A56, Scores!$F$2:$F$339, E$1)</f>
        <v>3</v>
      </c>
      <c r="F56" s="1">
        <f>SUMIFS(INDEX(Scores!$H$2:$N$339, 0, MATCH($C56, Scores!$H$1:$N$1, 0)), Scores!$E$2:$E$339, $A56, Scores!$F$2:$F$339, F$1)</f>
        <v>2</v>
      </c>
      <c r="G56" s="1">
        <f>SUMIFS(INDEX(Scores!$H$2:$N$339, 0, MATCH($C56, Scores!$H$1:$N$1, 0)), Scores!$E$2:$E$339, $A56, Scores!$F$2:$F$339,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INDEX(Scores!$G$2:$G$339, MATCH(Clutch!$A57, Scores!$E$2:$E$339, 0))</f>
        <v>CJ</v>
      </c>
      <c r="C57" s="1" t="s">
        <v>5</v>
      </c>
      <c r="D57" s="1">
        <f>SUMIFS(INDEX(Scores!$H$2:$N$339, 0, MATCH($C57, Scores!$H$1:$N$1, 0)), Scores!$E$2:$E$339, $A57, Scores!$F$2:$F$339, D$1)</f>
        <v>2</v>
      </c>
      <c r="E57" s="1">
        <f>SUMIFS(INDEX(Scores!$H$2:$N$339, 0, MATCH($C57, Scores!$H$1:$N$1, 0)), Scores!$E$2:$E$339, $A57, Scores!$F$2:$F$339, E$1)</f>
        <v>1</v>
      </c>
      <c r="F57" s="1">
        <f>SUMIFS(INDEX(Scores!$H$2:$N$339, 0, MATCH($C57, Scores!$H$1:$N$1, 0)), Scores!$E$2:$E$339, $A57, Scores!$F$2:$F$339, F$1)</f>
        <v>1</v>
      </c>
      <c r="G57" s="1">
        <f>SUMIFS(INDEX(Scores!$H$2:$N$339, 0, MATCH($C57, Scores!$H$1:$N$1, 0)), Scores!$E$2:$E$339, $A57, Scores!$F$2:$F$339,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INDEX(Scores!$G$2:$G$339, MATCH(Clutch!$A58, Scores!$E$2:$E$339, 0))</f>
        <v>JC</v>
      </c>
      <c r="C58" s="1" t="s">
        <v>4</v>
      </c>
      <c r="D58" s="1">
        <f>SUMIFS(INDEX(Scores!$H$2:$N$339, 0, MATCH($C58, Scores!$H$1:$N$1, 0)), Scores!$E$2:$E$339, $A58, Scores!$F$2:$F$339, D$1)</f>
        <v>1</v>
      </c>
      <c r="E58" s="1">
        <f>SUMIFS(INDEX(Scores!$H$2:$N$339, 0, MATCH($C58, Scores!$H$1:$N$1, 0)), Scores!$E$2:$E$339, $A58, Scores!$F$2:$F$339, E$1)</f>
        <v>1</v>
      </c>
      <c r="F58" s="1">
        <f>SUMIFS(INDEX(Scores!$H$2:$N$339, 0, MATCH($C58, Scores!$H$1:$N$1, 0)), Scores!$E$2:$E$339, $A58, Scores!$F$2:$F$339, F$1)</f>
        <v>3</v>
      </c>
      <c r="G58" s="1">
        <f>SUMIFS(INDEX(Scores!$H$2:$N$339, 0, MATCH($C58, Scores!$H$1:$N$1, 0)), Scores!$E$2:$E$339, $A58, Scores!$F$2:$F$339,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INDEX(Scores!$G$2:$G$339, MATCH(Clutch!$A59, Scores!$E$2:$E$339, 0))</f>
        <v>JC</v>
      </c>
      <c r="C59" s="1" t="s">
        <v>5</v>
      </c>
      <c r="D59" s="1">
        <f>SUMIFS(INDEX(Scores!$H$2:$N$339, 0, MATCH($C59, Scores!$H$1:$N$1, 0)), Scores!$E$2:$E$339, $A59, Scores!$F$2:$F$339, D$1)</f>
        <v>4</v>
      </c>
      <c r="E59" s="1">
        <f>SUMIFS(INDEX(Scores!$H$2:$N$339, 0, MATCH($C59, Scores!$H$1:$N$1, 0)), Scores!$E$2:$E$339, $A59, Scores!$F$2:$F$339, E$1)</f>
        <v>3</v>
      </c>
      <c r="F59" s="1">
        <f>SUMIFS(INDEX(Scores!$H$2:$N$339, 0, MATCH($C59, Scores!$H$1:$N$1, 0)), Scores!$E$2:$E$339, $A59, Scores!$F$2:$F$339, F$1)</f>
        <v>3</v>
      </c>
      <c r="G59" s="1">
        <f>SUMIFS(INDEX(Scores!$H$2:$N$339, 0, MATCH($C59, Scores!$H$1:$N$1, 0)), Scores!$E$2:$E$339, $A59, Scores!$F$2:$F$339,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INDEX(Scores!$G$2:$G$339, MATCH(Clutch!$A60, Scores!$E$2:$E$339, 0))</f>
        <v>JC</v>
      </c>
      <c r="C60" s="1" t="s">
        <v>4</v>
      </c>
      <c r="D60" s="1">
        <f>SUMIFS(INDEX(Scores!$H$2:$N$339, 0, MATCH($C60, Scores!$H$1:$N$1, 0)), Scores!$E$2:$E$339, $A60, Scores!$F$2:$F$339, D$1)</f>
        <v>1</v>
      </c>
      <c r="E60" s="1">
        <f>SUMIFS(INDEX(Scores!$H$2:$N$339, 0, MATCH($C60, Scores!$H$1:$N$1, 0)), Scores!$E$2:$E$339, $A60, Scores!$F$2:$F$339, E$1)</f>
        <v>2</v>
      </c>
      <c r="F60" s="1">
        <f>SUMIFS(INDEX(Scores!$H$2:$N$339, 0, MATCH($C60, Scores!$H$1:$N$1, 0)), Scores!$E$2:$E$339, $A60, Scores!$F$2:$F$339, F$1)</f>
        <v>4</v>
      </c>
      <c r="G60" s="1">
        <f>SUMIFS(INDEX(Scores!$H$2:$N$339, 0, MATCH($C60, Scores!$H$1:$N$1, 0)), Scores!$E$2:$E$339, $A60, Scores!$F$2:$F$339,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INDEX(Scores!$G$2:$G$339, MATCH(Clutch!$A61, Scores!$E$2:$E$339, 0))</f>
        <v>JC</v>
      </c>
      <c r="C61" s="1" t="s">
        <v>5</v>
      </c>
      <c r="D61" s="1">
        <f>SUMIFS(INDEX(Scores!$H$2:$N$339, 0, MATCH($C61, Scores!$H$1:$N$1, 0)), Scores!$E$2:$E$339, $A61, Scores!$F$2:$F$339, D$1)</f>
        <v>0</v>
      </c>
      <c r="E61" s="1">
        <f>SUMIFS(INDEX(Scores!$H$2:$N$339, 0, MATCH($C61, Scores!$H$1:$N$1, 0)), Scores!$E$2:$E$339, $A61, Scores!$F$2:$F$339, E$1)</f>
        <v>1</v>
      </c>
      <c r="F61" s="1">
        <f>SUMIFS(INDEX(Scores!$H$2:$N$339, 0, MATCH($C61, Scores!$H$1:$N$1, 0)), Scores!$E$2:$E$339, $A61, Scores!$F$2:$F$339, F$1)</f>
        <v>1</v>
      </c>
      <c r="G61" s="1">
        <f>SUMIFS(INDEX(Scores!$H$2:$N$339, 0, MATCH($C61, Scores!$H$1:$N$1, 0)), Scores!$E$2:$E$339, $A61, Scores!$F$2:$F$339,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INDEX(Scores!$G$2:$G$339, MATCH(Clutch!$A62, Scores!$E$2:$E$339, 0))</f>
        <v>CJ</v>
      </c>
      <c r="C62" s="1" t="s">
        <v>4</v>
      </c>
      <c r="D62" s="1">
        <f>SUMIFS(INDEX(Scores!$H$2:$N$339, 0, MATCH($C62, Scores!$H$1:$N$1, 0)), Scores!$E$2:$E$339, $A62, Scores!$F$2:$F$339, D$1)</f>
        <v>3</v>
      </c>
      <c r="E62" s="1">
        <f>SUMIFS(INDEX(Scores!$H$2:$N$339, 0, MATCH($C62, Scores!$H$1:$N$1, 0)), Scores!$E$2:$E$339, $A62, Scores!$F$2:$F$339, E$1)</f>
        <v>2</v>
      </c>
      <c r="F62" s="1">
        <f>SUMIFS(INDEX(Scores!$H$2:$N$339, 0, MATCH($C62, Scores!$H$1:$N$1, 0)), Scores!$E$2:$E$339, $A62, Scores!$F$2:$F$339, F$1)</f>
        <v>1</v>
      </c>
      <c r="G62" s="1">
        <f>SUMIFS(INDEX(Scores!$H$2:$N$339, 0, MATCH($C62, Scores!$H$1:$N$1, 0)), Scores!$E$2:$E$339, $A62, Scores!$F$2:$F$339,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INDEX(Scores!$G$2:$G$339, MATCH(Clutch!$A63, Scores!$E$2:$E$339, 0))</f>
        <v>CJ</v>
      </c>
      <c r="C63" s="1" t="s">
        <v>5</v>
      </c>
      <c r="D63" s="1">
        <f>SUMIFS(INDEX(Scores!$H$2:$N$339, 0, MATCH($C63, Scores!$H$1:$N$1, 0)), Scores!$E$2:$E$339, $A63, Scores!$F$2:$F$339, D$1)</f>
        <v>1</v>
      </c>
      <c r="E63" s="1">
        <f>SUMIFS(INDEX(Scores!$H$2:$N$339, 0, MATCH($C63, Scores!$H$1:$N$1, 0)), Scores!$E$2:$E$339, $A63, Scores!$F$2:$F$339, E$1)</f>
        <v>1</v>
      </c>
      <c r="F63" s="1">
        <f>SUMIFS(INDEX(Scores!$H$2:$N$339, 0, MATCH($C63, Scores!$H$1:$N$1, 0)), Scores!$E$2:$E$339, $A63, Scores!$F$2:$F$339, F$1)</f>
        <v>3</v>
      </c>
      <c r="G63" s="1">
        <f>SUMIFS(INDEX(Scores!$H$2:$N$339, 0, MATCH($C63, Scores!$H$1:$N$1, 0)), Scores!$E$2:$E$339, $A63, Scores!$F$2:$F$339,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INDEX(Scores!$G$2:$G$339, MATCH(Clutch!$A64, Scores!$E$2:$E$339, 0))</f>
        <v>JC</v>
      </c>
      <c r="C64" s="1" t="s">
        <v>4</v>
      </c>
      <c r="D64" s="1">
        <f>SUMIFS(INDEX(Scores!$H$2:$N$339, 0, MATCH($C64, Scores!$H$1:$N$1, 0)), Scores!$E$2:$E$339, $A64, Scores!$F$2:$F$339, D$1)</f>
        <v>0</v>
      </c>
      <c r="E64" s="1">
        <f>SUMIFS(INDEX(Scores!$H$2:$N$339, 0, MATCH($C64, Scores!$H$1:$N$1, 0)), Scores!$E$2:$E$339, $A64, Scores!$F$2:$F$339, E$1)</f>
        <v>2</v>
      </c>
      <c r="F64" s="1">
        <f>SUMIFS(INDEX(Scores!$H$2:$N$339, 0, MATCH($C64, Scores!$H$1:$N$1, 0)), Scores!$E$2:$E$339, $A64, Scores!$F$2:$F$339, F$1)</f>
        <v>2</v>
      </c>
      <c r="G64" s="1">
        <f>SUMIFS(INDEX(Scores!$H$2:$N$339, 0, MATCH($C64, Scores!$H$1:$N$1, 0)), Scores!$E$2:$E$339, $A64, Scores!$F$2:$F$339,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INDEX(Scores!$G$2:$G$339, MATCH(Clutch!$A65, Scores!$E$2:$E$339, 0))</f>
        <v>JC</v>
      </c>
      <c r="C65" s="1" t="s">
        <v>5</v>
      </c>
      <c r="D65" s="1">
        <f>SUMIFS(INDEX(Scores!$H$2:$N$339, 0, MATCH($C65, Scores!$H$1:$N$1, 0)), Scores!$E$2:$E$339, $A65, Scores!$F$2:$F$339, D$1)</f>
        <v>1</v>
      </c>
      <c r="E65" s="1">
        <f>SUMIFS(INDEX(Scores!$H$2:$N$339, 0, MATCH($C65, Scores!$H$1:$N$1, 0)), Scores!$E$2:$E$339, $A65, Scores!$F$2:$F$339, E$1)</f>
        <v>3</v>
      </c>
      <c r="F65" s="1">
        <f>SUMIFS(INDEX(Scores!$H$2:$N$339, 0, MATCH($C65, Scores!$H$1:$N$1, 0)), Scores!$E$2:$E$339, $A65, Scores!$F$2:$F$339, F$1)</f>
        <v>1</v>
      </c>
      <c r="G65" s="1">
        <f>SUMIFS(INDEX(Scores!$H$2:$N$339, 0, MATCH($C65, Scores!$H$1:$N$1, 0)), Scores!$E$2:$E$339, $A65, Scores!$F$2:$F$339,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INDEX(Scores!$G$2:$G$339, MATCH(Clutch!$A66, Scores!$E$2:$E$339, 0))</f>
        <v>JC</v>
      </c>
      <c r="C66" s="1" t="s">
        <v>4</v>
      </c>
      <c r="D66" s="1">
        <f>SUMIFS(INDEX(Scores!$H$2:$N$339, 0, MATCH($C66, Scores!$H$1:$N$1, 0)), Scores!$E$2:$E$339, $A66, Scores!$F$2:$F$339, D$1)</f>
        <v>2</v>
      </c>
      <c r="E66" s="1">
        <f>SUMIFS(INDEX(Scores!$H$2:$N$339, 0, MATCH($C66, Scores!$H$1:$N$1, 0)), Scores!$E$2:$E$339, $A66, Scores!$F$2:$F$339, E$1)</f>
        <v>2</v>
      </c>
      <c r="F66" s="1">
        <f>SUMIFS(INDEX(Scores!$H$2:$N$339, 0, MATCH($C66, Scores!$H$1:$N$1, 0)), Scores!$E$2:$E$339, $A66, Scores!$F$2:$F$339, F$1)</f>
        <v>0</v>
      </c>
      <c r="G66" s="1">
        <f>SUMIFS(INDEX(Scores!$H$2:$N$339, 0, MATCH($C66, Scores!$H$1:$N$1, 0)), Scores!$E$2:$E$339, $A66, Scores!$F$2:$F$339,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INDEX(Scores!$G$2:$G$339, MATCH(Clutch!$A67, Scores!$E$2:$E$339, 0))</f>
        <v>JC</v>
      </c>
      <c r="C67" s="1" t="s">
        <v>5</v>
      </c>
      <c r="D67" s="1">
        <f>SUMIFS(INDEX(Scores!$H$2:$N$339, 0, MATCH($C67, Scores!$H$1:$N$1, 0)), Scores!$E$2:$E$339, $A67, Scores!$F$2:$F$339, D$1)</f>
        <v>0</v>
      </c>
      <c r="E67" s="1">
        <f>SUMIFS(INDEX(Scores!$H$2:$N$339, 0, MATCH($C67, Scores!$H$1:$N$1, 0)), Scores!$E$2:$E$339, $A67, Scores!$F$2:$F$339, E$1)</f>
        <v>3</v>
      </c>
      <c r="F67" s="1">
        <f>SUMIFS(INDEX(Scores!$H$2:$N$339, 0, MATCH($C67, Scores!$H$1:$N$1, 0)), Scores!$E$2:$E$339, $A67, Scores!$F$2:$F$339, F$1)</f>
        <v>2</v>
      </c>
      <c r="G67" s="1">
        <f>SUMIFS(INDEX(Scores!$H$2:$N$339, 0, MATCH($C67, Scores!$H$1:$N$1, 0)), Scores!$E$2:$E$339, $A67, Scores!$F$2:$F$339,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INDEX(Scores!$G$2:$G$339, MATCH(Clutch!$A68, Scores!$E$2:$E$339, 0))</f>
        <v>JCQ</v>
      </c>
      <c r="C68" s="1" t="s">
        <v>4</v>
      </c>
      <c r="D68" s="1">
        <f>SUMIFS(INDEX(Scores!$H$2:$N$339, 0, MATCH($C68, Scores!$H$1:$N$1, 0)), Scores!$E$2:$E$339, $A68, Scores!$F$2:$F$339, D$1)</f>
        <v>2</v>
      </c>
      <c r="E68" s="1">
        <f>SUMIFS(INDEX(Scores!$H$2:$N$339, 0, MATCH($C68, Scores!$H$1:$N$1, 0)), Scores!$E$2:$E$339, $A68, Scores!$F$2:$F$339, E$1)</f>
        <v>4</v>
      </c>
      <c r="F68" s="1">
        <f>SUMIFS(INDEX(Scores!$H$2:$N$339, 0, MATCH($C68, Scores!$H$1:$N$1, 0)), Scores!$E$2:$E$339, $A68, Scores!$F$2:$F$339, F$1)</f>
        <v>2</v>
      </c>
      <c r="G68" s="1">
        <f>SUMIFS(INDEX(Scores!$H$2:$N$339, 0, MATCH($C68, Scores!$H$1:$N$1, 0)), Scores!$E$2:$E$339, $A68, Scores!$F$2:$F$339,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INDEX(Scores!$G$2:$G$339, MATCH(Clutch!$A69, Scores!$E$2:$E$339, 0))</f>
        <v>JCQ</v>
      </c>
      <c r="C69" s="1" t="s">
        <v>5</v>
      </c>
      <c r="D69" s="1">
        <f>SUMIFS(INDEX(Scores!$H$2:$N$339, 0, MATCH($C69, Scores!$H$1:$N$1, 0)), Scores!$E$2:$E$339, $A69, Scores!$F$2:$F$339, D$1)</f>
        <v>0</v>
      </c>
      <c r="E69" s="1">
        <f>SUMIFS(INDEX(Scores!$H$2:$N$339, 0, MATCH($C69, Scores!$H$1:$N$1, 0)), Scores!$E$2:$E$339, $A69, Scores!$F$2:$F$339, E$1)</f>
        <v>1</v>
      </c>
      <c r="F69" s="1">
        <f>SUMIFS(INDEX(Scores!$H$2:$N$339, 0, MATCH($C69, Scores!$H$1:$N$1, 0)), Scores!$E$2:$E$339, $A69, Scores!$F$2:$F$339, F$1)</f>
        <v>0</v>
      </c>
      <c r="G69" s="1">
        <f>SUMIFS(INDEX(Scores!$H$2:$N$339, 0, MATCH($C69, Scores!$H$1:$N$1, 0)), Scores!$E$2:$E$339, $A69, Scores!$F$2:$F$339,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INDEX(Scores!$G$2:$G$339, MATCH(Clutch!$A70, Scores!$E$2:$E$339, 0))</f>
        <v>CJ</v>
      </c>
      <c r="C70" s="1" t="s">
        <v>4</v>
      </c>
      <c r="D70" s="1">
        <f>SUMIFS(INDEX(Scores!$H$2:$N$339, 0, MATCH($C70, Scores!$H$1:$N$1, 0)), Scores!$E$2:$E$339, $A70, Scores!$F$2:$F$339, D$1)</f>
        <v>2</v>
      </c>
      <c r="E70" s="1">
        <f>SUMIFS(INDEX(Scores!$H$2:$N$339, 0, MATCH($C70, Scores!$H$1:$N$1, 0)), Scores!$E$2:$E$339, $A70, Scores!$F$2:$F$339, E$1)</f>
        <v>4</v>
      </c>
      <c r="F70" s="1">
        <f>SUMIFS(INDEX(Scores!$H$2:$N$339, 0, MATCH($C70, Scores!$H$1:$N$1, 0)), Scores!$E$2:$E$339, $A70, Scores!$F$2:$F$339, F$1)</f>
        <v>2</v>
      </c>
      <c r="G70" s="1">
        <f>SUMIFS(INDEX(Scores!$H$2:$N$339, 0, MATCH($C70, Scores!$H$1:$N$1, 0)), Scores!$E$2:$E$339, $A70, Scores!$F$2:$F$339,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INDEX(Scores!$G$2:$G$339, MATCH(Clutch!$A71, Scores!$E$2:$E$339, 0))</f>
        <v>CJ</v>
      </c>
      <c r="C71" s="1" t="s">
        <v>5</v>
      </c>
      <c r="D71" s="1">
        <f>SUMIFS(INDEX(Scores!$H$2:$N$339, 0, MATCH($C71, Scores!$H$1:$N$1, 0)), Scores!$E$2:$E$339, $A71, Scores!$F$2:$F$339, D$1)</f>
        <v>1</v>
      </c>
      <c r="E71" s="1">
        <f>SUMIFS(INDEX(Scores!$H$2:$N$339, 0, MATCH($C71, Scores!$H$1:$N$1, 0)), Scores!$E$2:$E$339, $A71, Scores!$F$2:$F$339, E$1)</f>
        <v>1</v>
      </c>
      <c r="F71" s="1">
        <f>SUMIFS(INDEX(Scores!$H$2:$N$339, 0, MATCH($C71, Scores!$H$1:$N$1, 0)), Scores!$E$2:$E$339, $A71, Scores!$F$2:$F$339, F$1)</f>
        <v>0</v>
      </c>
      <c r="G71" s="1">
        <f>SUMIFS(INDEX(Scores!$H$2:$N$339, 0, MATCH($C71, Scores!$H$1:$N$1, 0)), Scores!$E$2:$E$339, $A71, Scores!$F$2:$F$339,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INDEX(Scores!$G$2:$G$339, MATCH(Clutch!$A72, Scores!$E$2:$E$339, 0))</f>
        <v>JCQ</v>
      </c>
      <c r="C72" s="1" t="s">
        <v>4</v>
      </c>
      <c r="D72" s="1">
        <f>SUMIFS(INDEX(Scores!$H$2:$N$339, 0, MATCH($C72, Scores!$H$1:$N$1, 0)), Scores!$E$2:$E$339, $A72, Scores!$F$2:$F$339, D$1)</f>
        <v>1</v>
      </c>
      <c r="E72" s="1">
        <f>SUMIFS(INDEX(Scores!$H$2:$N$339, 0, MATCH($C72, Scores!$H$1:$N$1, 0)), Scores!$E$2:$E$339, $A72, Scores!$F$2:$F$339, E$1)</f>
        <v>0</v>
      </c>
      <c r="F72" s="1">
        <f>SUMIFS(INDEX(Scores!$H$2:$N$339, 0, MATCH($C72, Scores!$H$1:$N$1, 0)), Scores!$E$2:$E$339, $A72, Scores!$F$2:$F$339, F$1)</f>
        <v>0</v>
      </c>
      <c r="G72" s="1">
        <f>SUMIFS(INDEX(Scores!$H$2:$N$339, 0, MATCH($C72, Scores!$H$1:$N$1, 0)), Scores!$E$2:$E$339, $A72, Scores!$F$2:$F$339,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INDEX(Scores!$G$2:$G$339, MATCH(Clutch!$A73, Scores!$E$2:$E$339, 0))</f>
        <v>JCQ</v>
      </c>
      <c r="C73" s="1" t="s">
        <v>5</v>
      </c>
      <c r="D73" s="1">
        <f>SUMIFS(INDEX(Scores!$H$2:$N$339, 0, MATCH($C73, Scores!$H$1:$N$1, 0)), Scores!$E$2:$E$339, $A73, Scores!$F$2:$F$339, D$1)</f>
        <v>0</v>
      </c>
      <c r="E73" s="1">
        <f>SUMIFS(INDEX(Scores!$H$2:$N$339, 0, MATCH($C73, Scores!$H$1:$N$1, 0)), Scores!$E$2:$E$339, $A73, Scores!$F$2:$F$339, E$1)</f>
        <v>1</v>
      </c>
      <c r="F73" s="1">
        <f>SUMIFS(INDEX(Scores!$H$2:$N$339, 0, MATCH($C73, Scores!$H$1:$N$1, 0)), Scores!$E$2:$E$339, $A73, Scores!$F$2:$F$339, F$1)</f>
        <v>1</v>
      </c>
      <c r="G73" s="1">
        <f>SUMIFS(INDEX(Scores!$H$2:$N$339, 0, MATCH($C73, Scores!$H$1:$N$1, 0)), Scores!$E$2:$E$339, $A73, Scores!$F$2:$F$339,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INDEX(Scores!$G$2:$G$339, MATCH(Clutch!$A74, Scores!$E$2:$E$339, 0))</f>
        <v>JC</v>
      </c>
      <c r="C74" s="1" t="s">
        <v>4</v>
      </c>
      <c r="D74" s="1">
        <f>SUMIFS(INDEX(Scores!$H$2:$N$339, 0, MATCH($C74, Scores!$H$1:$N$1, 0)), Scores!$E$2:$E$339, $A74, Scores!$F$2:$F$339, D$1)</f>
        <v>0</v>
      </c>
      <c r="E74" s="1">
        <f>SUMIFS(INDEX(Scores!$H$2:$N$339, 0, MATCH($C74, Scores!$H$1:$N$1, 0)), Scores!$E$2:$E$339, $A74, Scores!$F$2:$F$339, E$1)</f>
        <v>3</v>
      </c>
      <c r="F74" s="1">
        <f>SUMIFS(INDEX(Scores!$H$2:$N$339, 0, MATCH($C74, Scores!$H$1:$N$1, 0)), Scores!$E$2:$E$339, $A74, Scores!$F$2:$F$339, F$1)</f>
        <v>5</v>
      </c>
      <c r="G74" s="1">
        <f>SUMIFS(INDEX(Scores!$H$2:$N$339, 0, MATCH($C74, Scores!$H$1:$N$1, 0)), Scores!$E$2:$E$339, $A74, Scores!$F$2:$F$339,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INDEX(Scores!$G$2:$G$339, MATCH(Clutch!$A75, Scores!$E$2:$E$339, 0))</f>
        <v>JC</v>
      </c>
      <c r="C75" s="1" t="s">
        <v>5</v>
      </c>
      <c r="D75" s="1">
        <f>SUMIFS(INDEX(Scores!$H$2:$N$339, 0, MATCH($C75, Scores!$H$1:$N$1, 0)), Scores!$E$2:$E$339, $A75, Scores!$F$2:$F$339, D$1)</f>
        <v>2</v>
      </c>
      <c r="E75" s="1">
        <f>SUMIFS(INDEX(Scores!$H$2:$N$339, 0, MATCH($C75, Scores!$H$1:$N$1, 0)), Scores!$E$2:$E$339, $A75, Scores!$F$2:$F$339, E$1)</f>
        <v>1</v>
      </c>
      <c r="F75" s="1">
        <f>SUMIFS(INDEX(Scores!$H$2:$N$339, 0, MATCH($C75, Scores!$H$1:$N$1, 0)), Scores!$E$2:$E$339, $A75, Scores!$F$2:$F$339, F$1)</f>
        <v>3</v>
      </c>
      <c r="G75" s="1">
        <f>SUMIFS(INDEX(Scores!$H$2:$N$339, 0, MATCH($C75, Scores!$H$1:$N$1, 0)), Scores!$E$2:$E$339, $A75, Scores!$F$2:$F$339,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INDEX(Scores!$G$2:$G$339, MATCH(Clutch!$A76, Scores!$E$2:$E$339, 0))</f>
        <v>CJD</v>
      </c>
      <c r="C76" s="1" t="s">
        <v>4</v>
      </c>
      <c r="D76" s="1">
        <f>SUMIFS(INDEX(Scores!$H$2:$N$339, 0, MATCH($C76, Scores!$H$1:$N$1, 0)), Scores!$E$2:$E$339, $A76, Scores!$F$2:$F$339, D$1)</f>
        <v>0</v>
      </c>
      <c r="E76" s="1">
        <f>SUMIFS(INDEX(Scores!$H$2:$N$339, 0, MATCH($C76, Scores!$H$1:$N$1, 0)), Scores!$E$2:$E$339, $A76, Scores!$F$2:$F$339, E$1)</f>
        <v>0</v>
      </c>
      <c r="F76" s="1">
        <f>SUMIFS(INDEX(Scores!$H$2:$N$339, 0, MATCH($C76, Scores!$H$1:$N$1, 0)), Scores!$E$2:$E$339, $A76, Scores!$F$2:$F$339, F$1)</f>
        <v>1</v>
      </c>
      <c r="G76" s="1">
        <f>SUMIFS(INDEX(Scores!$H$2:$N$339, 0, MATCH($C76, Scores!$H$1:$N$1, 0)), Scores!$E$2:$E$339, $A76, Scores!$F$2:$F$339,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INDEX(Scores!$G$2:$G$339, MATCH(Clutch!$A77, Scores!$E$2:$E$339, 0))</f>
        <v>CJD</v>
      </c>
      <c r="C77" s="1" t="s">
        <v>5</v>
      </c>
      <c r="D77" s="1">
        <f>SUMIFS(INDEX(Scores!$H$2:$N$339, 0, MATCH($C77, Scores!$H$1:$N$1, 0)), Scores!$E$2:$E$339, $A77, Scores!$F$2:$F$339, D$1)</f>
        <v>2</v>
      </c>
      <c r="E77" s="1">
        <f>SUMIFS(INDEX(Scores!$H$2:$N$339, 0, MATCH($C77, Scores!$H$1:$N$1, 0)), Scores!$E$2:$E$339, $A77, Scores!$F$2:$F$339, E$1)</f>
        <v>1</v>
      </c>
      <c r="F77" s="1">
        <f>SUMIFS(INDEX(Scores!$H$2:$N$339, 0, MATCH($C77, Scores!$H$1:$N$1, 0)), Scores!$E$2:$E$339, $A77, Scores!$F$2:$F$339, F$1)</f>
        <v>1</v>
      </c>
      <c r="G77" s="1">
        <f>SUMIFS(INDEX(Scores!$H$2:$N$339, 0, MATCH($C77, Scores!$H$1:$N$1, 0)), Scores!$E$2:$E$339, $A77, Scores!$F$2:$F$339,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INDEX(Scores!$G$2:$G$339, MATCH(Clutch!$A78, Scores!$E$2:$E$339, 0))</f>
        <v>CJ</v>
      </c>
      <c r="C78" s="1" t="s">
        <v>4</v>
      </c>
      <c r="D78" s="1">
        <f>SUMIFS(INDEX(Scores!$H$2:$N$339, 0, MATCH($C78, Scores!$H$1:$N$1, 0)), Scores!$E$2:$E$339, $A78, Scores!$F$2:$F$339, D$1)</f>
        <v>5</v>
      </c>
      <c r="E78" s="1">
        <f>SUMIFS(INDEX(Scores!$H$2:$N$339, 0, MATCH($C78, Scores!$H$1:$N$1, 0)), Scores!$E$2:$E$339, $A78, Scores!$F$2:$F$339, E$1)</f>
        <v>7</v>
      </c>
      <c r="F78" s="1">
        <f>SUMIFS(INDEX(Scores!$H$2:$N$339, 0, MATCH($C78, Scores!$H$1:$N$1, 0)), Scores!$E$2:$E$339, $A78, Scores!$F$2:$F$339, F$1)</f>
        <v>3</v>
      </c>
      <c r="G78" s="1">
        <f>SUMIFS(INDEX(Scores!$H$2:$N$339, 0, MATCH($C78, Scores!$H$1:$N$1, 0)), Scores!$E$2:$E$339, $A78, Scores!$F$2:$F$339,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INDEX(Scores!$G$2:$G$339, MATCH(Clutch!$A79, Scores!$E$2:$E$339, 0))</f>
        <v>CJ</v>
      </c>
      <c r="C79" s="1" t="s">
        <v>5</v>
      </c>
      <c r="D79" s="1">
        <f>SUMIFS(INDEX(Scores!$H$2:$N$339, 0, MATCH($C79, Scores!$H$1:$N$1, 0)), Scores!$E$2:$E$339, $A79, Scores!$F$2:$F$339, D$1)</f>
        <v>3</v>
      </c>
      <c r="E79" s="1">
        <f>SUMIFS(INDEX(Scores!$H$2:$N$339, 0, MATCH($C79, Scores!$H$1:$N$1, 0)), Scores!$E$2:$E$339, $A79, Scores!$F$2:$F$339, E$1)</f>
        <v>1</v>
      </c>
      <c r="F79" s="1">
        <f>SUMIFS(INDEX(Scores!$H$2:$N$339, 0, MATCH($C79, Scores!$H$1:$N$1, 0)), Scores!$E$2:$E$339, $A79, Scores!$F$2:$F$339, F$1)</f>
        <v>2</v>
      </c>
      <c r="G79" s="1">
        <f>SUMIFS(INDEX(Scores!$H$2:$N$339, 0, MATCH($C79, Scores!$H$1:$N$1, 0)), Scores!$E$2:$E$339, $A79, Scores!$F$2:$F$339,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INDEX(Scores!$G$2:$G$339, MATCH(Clutch!$A80, Scores!$E$2:$E$339, 0))</f>
        <v>CJ</v>
      </c>
      <c r="C80" s="1" t="s">
        <v>4</v>
      </c>
      <c r="D80" s="1">
        <f>SUMIFS(INDEX(Scores!$H$2:$N$339, 0, MATCH($C80, Scores!$H$1:$N$1, 0)), Scores!$E$2:$E$339, $A80, Scores!$F$2:$F$339, D$1)</f>
        <v>1</v>
      </c>
      <c r="E80" s="1">
        <f>SUMIFS(INDEX(Scores!$H$2:$N$339, 0, MATCH($C80, Scores!$H$1:$N$1, 0)), Scores!$E$2:$E$339, $A80, Scores!$F$2:$F$339, E$1)</f>
        <v>2</v>
      </c>
      <c r="F80" s="1">
        <f>SUMIFS(INDEX(Scores!$H$2:$N$339, 0, MATCH($C80, Scores!$H$1:$N$1, 0)), Scores!$E$2:$E$339, $A80, Scores!$F$2:$F$339, F$1)</f>
        <v>5</v>
      </c>
      <c r="G80" s="1">
        <f>SUMIFS(INDEX(Scores!$H$2:$N$339, 0, MATCH($C80, Scores!$H$1:$N$1, 0)), Scores!$E$2:$E$339, $A80, Scores!$F$2:$F$339,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INDEX(Scores!$G$2:$G$339, MATCH(Clutch!$A81, Scores!$E$2:$E$339, 0))</f>
        <v>CJ</v>
      </c>
      <c r="C81" s="1" t="s">
        <v>5</v>
      </c>
      <c r="D81" s="1">
        <f>SUMIFS(INDEX(Scores!$H$2:$N$339, 0, MATCH($C81, Scores!$H$1:$N$1, 0)), Scores!$E$2:$E$339, $A81, Scores!$F$2:$F$339, D$1)</f>
        <v>3</v>
      </c>
      <c r="E81" s="1">
        <f>SUMIFS(INDEX(Scores!$H$2:$N$339, 0, MATCH($C81, Scores!$H$1:$N$1, 0)), Scores!$E$2:$E$339, $A81, Scores!$F$2:$F$339, E$1)</f>
        <v>3</v>
      </c>
      <c r="F81" s="1">
        <f>SUMIFS(INDEX(Scores!$H$2:$N$339, 0, MATCH($C81, Scores!$H$1:$N$1, 0)), Scores!$E$2:$E$339, $A81, Scores!$F$2:$F$339, F$1)</f>
        <v>0</v>
      </c>
      <c r="G81" s="1">
        <f>SUMIFS(INDEX(Scores!$H$2:$N$339, 0, MATCH($C81, Scores!$H$1:$N$1, 0)), Scores!$E$2:$E$339, $A81, Scores!$F$2:$F$339,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INDEX(Scores!$G$2:$G$339, MATCH(Clutch!$A82, Scores!$E$2:$E$339, 0))</f>
        <v>CJ</v>
      </c>
      <c r="C82" s="1" t="s">
        <v>4</v>
      </c>
      <c r="D82" s="1">
        <f>SUMIFS(INDEX(Scores!$H$2:$N$339, 0, MATCH($C82, Scores!$H$1:$N$1, 0)), Scores!$E$2:$E$339, $A82, Scores!$F$2:$F$339, D$1)</f>
        <v>0</v>
      </c>
      <c r="E82" s="1">
        <f>SUMIFS(INDEX(Scores!$H$2:$N$339, 0, MATCH($C82, Scores!$H$1:$N$1, 0)), Scores!$E$2:$E$339, $A82, Scores!$F$2:$F$339, E$1)</f>
        <v>3</v>
      </c>
      <c r="F82" s="1">
        <f>SUMIFS(INDEX(Scores!$H$2:$N$339, 0, MATCH($C82, Scores!$H$1:$N$1, 0)), Scores!$E$2:$E$339, $A82, Scores!$F$2:$F$339, F$1)</f>
        <v>1</v>
      </c>
      <c r="G82" s="1">
        <f>SUMIFS(INDEX(Scores!$H$2:$N$339, 0, MATCH($C82, Scores!$H$1:$N$1, 0)), Scores!$E$2:$E$339, $A82, Scores!$F$2:$F$339,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INDEX(Scores!$G$2:$G$339, MATCH(Clutch!$A83, Scores!$E$2:$E$339, 0))</f>
        <v>CJ</v>
      </c>
      <c r="C83" s="1" t="s">
        <v>5</v>
      </c>
      <c r="D83" s="1">
        <f>SUMIFS(INDEX(Scores!$H$2:$N$339, 0, MATCH($C83, Scores!$H$1:$N$1, 0)), Scores!$E$2:$E$339, $A83, Scores!$F$2:$F$339, D$1)</f>
        <v>2</v>
      </c>
      <c r="E83" s="1">
        <f>SUMIFS(INDEX(Scores!$H$2:$N$339, 0, MATCH($C83, Scores!$H$1:$N$1, 0)), Scores!$E$2:$E$339, $A83, Scores!$F$2:$F$339, E$1)</f>
        <v>0</v>
      </c>
      <c r="F83" s="1">
        <f>SUMIFS(INDEX(Scores!$H$2:$N$339, 0, MATCH($C83, Scores!$H$1:$N$1, 0)), Scores!$E$2:$E$339, $A83, Scores!$F$2:$F$339, F$1)</f>
        <v>0</v>
      </c>
      <c r="G83" s="1">
        <f>SUMIFS(INDEX(Scores!$H$2:$N$339, 0, MATCH($C83, Scores!$H$1:$N$1, 0)), Scores!$E$2:$E$339, $A83, Scores!$F$2:$F$339,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INDEX(Scores!$G$2:$G$339, MATCH(Clutch!$A84, Scores!$E$2:$E$339, 0))</f>
        <v>JC</v>
      </c>
      <c r="C84" s="1" t="s">
        <v>4</v>
      </c>
      <c r="D84" s="1">
        <f>SUMIFS(INDEX(Scores!$H$2:$N$339, 0, MATCH($C84, Scores!$H$1:$N$1, 0)), Scores!$E$2:$E$339, $A84, Scores!$F$2:$F$339, D$1)</f>
        <v>3</v>
      </c>
      <c r="E84" s="1">
        <f>SUMIFS(INDEX(Scores!$H$2:$N$339, 0, MATCH($C84, Scores!$H$1:$N$1, 0)), Scores!$E$2:$E$339, $A84, Scores!$F$2:$F$339, E$1)</f>
        <v>1</v>
      </c>
      <c r="F84" s="1">
        <f>SUMIFS(INDEX(Scores!$H$2:$N$339, 0, MATCH($C84, Scores!$H$1:$N$1, 0)), Scores!$E$2:$E$339, $A84, Scores!$F$2:$F$339, F$1)</f>
        <v>1</v>
      </c>
      <c r="G84" s="1">
        <f>SUMIFS(INDEX(Scores!$H$2:$N$339, 0, MATCH($C84, Scores!$H$1:$N$1, 0)), Scores!$E$2:$E$339, $A84, Scores!$F$2:$F$339,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INDEX(Scores!$G$2:$G$339, MATCH(Clutch!$A85, Scores!$E$2:$E$339, 0))</f>
        <v>JC</v>
      </c>
      <c r="C85" s="1" t="s">
        <v>5</v>
      </c>
      <c r="D85" s="1">
        <f>SUMIFS(INDEX(Scores!$H$2:$N$339, 0, MATCH($C85, Scores!$H$1:$N$1, 0)), Scores!$E$2:$E$339, $A85, Scores!$F$2:$F$339, D$1)</f>
        <v>1</v>
      </c>
      <c r="E85" s="1">
        <f>SUMIFS(INDEX(Scores!$H$2:$N$339, 0, MATCH($C85, Scores!$H$1:$N$1, 0)), Scores!$E$2:$E$339, $A85, Scores!$F$2:$F$339, E$1)</f>
        <v>2</v>
      </c>
      <c r="F85" s="1">
        <f>SUMIFS(INDEX(Scores!$H$2:$N$339, 0, MATCH($C85, Scores!$H$1:$N$1, 0)), Scores!$E$2:$E$339, $A85, Scores!$F$2:$F$339, F$1)</f>
        <v>3</v>
      </c>
      <c r="G85" s="1">
        <f>SUMIFS(INDEX(Scores!$H$2:$N$339, 0, MATCH($C85, Scores!$H$1:$N$1, 0)), Scores!$E$2:$E$339, $A85, Scores!$F$2:$F$339,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INDEX(Scores!$G$2:$G$339, MATCH(Clutch!$A86, Scores!$E$2:$E$339, 0))</f>
        <v>JCQ</v>
      </c>
      <c r="C86" s="1" t="s">
        <v>4</v>
      </c>
      <c r="D86" s="1">
        <f>SUMIFS(INDEX(Scores!$H$2:$N$339, 0, MATCH($C86, Scores!$H$1:$N$1, 0)), Scores!$E$2:$E$339, $A86, Scores!$F$2:$F$339, D$1)</f>
        <v>7</v>
      </c>
      <c r="E86" s="1">
        <f>SUMIFS(INDEX(Scores!$H$2:$N$339, 0, MATCH($C86, Scores!$H$1:$N$1, 0)), Scores!$E$2:$E$339, $A86, Scores!$F$2:$F$339, E$1)</f>
        <v>0</v>
      </c>
      <c r="F86" s="1">
        <f>SUMIFS(INDEX(Scores!$H$2:$N$339, 0, MATCH($C86, Scores!$H$1:$N$1, 0)), Scores!$E$2:$E$339, $A86, Scores!$F$2:$F$339, F$1)</f>
        <v>1</v>
      </c>
      <c r="G86" s="1">
        <f>SUMIFS(INDEX(Scores!$H$2:$N$339, 0, MATCH($C86, Scores!$H$1:$N$1, 0)), Scores!$E$2:$E$339, $A86, Scores!$F$2:$F$339,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INDEX(Scores!$G$2:$G$339, MATCH(Clutch!$A87, Scores!$E$2:$E$339, 0))</f>
        <v>JCQ</v>
      </c>
      <c r="C87" s="1" t="s">
        <v>5</v>
      </c>
      <c r="D87" s="1">
        <f>SUMIFS(INDEX(Scores!$H$2:$N$339, 0, MATCH($C87, Scores!$H$1:$N$1, 0)), Scores!$E$2:$E$339, $A87, Scores!$F$2:$F$339, D$1)</f>
        <v>1</v>
      </c>
      <c r="E87" s="1">
        <f>SUMIFS(INDEX(Scores!$H$2:$N$339, 0, MATCH($C87, Scores!$H$1:$N$1, 0)), Scores!$E$2:$E$339, $A87, Scores!$F$2:$F$339, E$1)</f>
        <v>2</v>
      </c>
      <c r="F87" s="1">
        <f>SUMIFS(INDEX(Scores!$H$2:$N$339, 0, MATCH($C87, Scores!$H$1:$N$1, 0)), Scores!$E$2:$E$339, $A87, Scores!$F$2:$F$339, F$1)</f>
        <v>4</v>
      </c>
      <c r="G87" s="1">
        <f>SUMIFS(INDEX(Scores!$H$2:$N$339, 0, MATCH($C87, Scores!$H$1:$N$1, 0)), Scores!$E$2:$E$339, $A87, Scores!$F$2:$F$339,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INDEX(Scores!$G$2:$G$339, MATCH(Clutch!$A88, Scores!$E$2:$E$339, 0))</f>
        <v>CJV</v>
      </c>
      <c r="C88" s="1" t="s">
        <v>4</v>
      </c>
      <c r="D88" s="1">
        <f>SUMIFS(INDEX(Scores!$H$2:$N$339, 0, MATCH($C88, Scores!$H$1:$N$1, 0)), Scores!$E$2:$E$339, $A88, Scores!$F$2:$F$339, D$1)</f>
        <v>0</v>
      </c>
      <c r="E88" s="1">
        <f>SUMIFS(INDEX(Scores!$H$2:$N$339, 0, MATCH($C88, Scores!$H$1:$N$1, 0)), Scores!$E$2:$E$339, $A88, Scores!$F$2:$F$339, E$1)</f>
        <v>1</v>
      </c>
      <c r="F88" s="1">
        <f>SUMIFS(INDEX(Scores!$H$2:$N$339, 0, MATCH($C88, Scores!$H$1:$N$1, 0)), Scores!$E$2:$E$339, $A88, Scores!$F$2:$F$339, F$1)</f>
        <v>6</v>
      </c>
      <c r="G88" s="1">
        <f>SUMIFS(INDEX(Scores!$H$2:$N$339, 0, MATCH($C88, Scores!$H$1:$N$1, 0)), Scores!$E$2:$E$339, $A88, Scores!$F$2:$F$339,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INDEX(Scores!$G$2:$G$339, MATCH(Clutch!$A89, Scores!$E$2:$E$339, 0))</f>
        <v>CJV</v>
      </c>
      <c r="C89" s="1" t="s">
        <v>5</v>
      </c>
      <c r="D89" s="1">
        <f>SUMIFS(INDEX(Scores!$H$2:$N$339, 0, MATCH($C89, Scores!$H$1:$N$1, 0)), Scores!$E$2:$E$339, $A89, Scores!$F$2:$F$339, D$1)</f>
        <v>0</v>
      </c>
      <c r="E89" s="1">
        <f>SUMIFS(INDEX(Scores!$H$2:$N$339, 0, MATCH($C89, Scores!$H$1:$N$1, 0)), Scores!$E$2:$E$339, $A89, Scores!$F$2:$F$339, E$1)</f>
        <v>2</v>
      </c>
      <c r="F89" s="1">
        <f>SUMIFS(INDEX(Scores!$H$2:$N$339, 0, MATCH($C89, Scores!$H$1:$N$1, 0)), Scores!$E$2:$E$339, $A89, Scores!$F$2:$F$339, F$1)</f>
        <v>3</v>
      </c>
      <c r="G89" s="1">
        <f>SUMIFS(INDEX(Scores!$H$2:$N$339, 0, MATCH($C89, Scores!$H$1:$N$1, 0)), Scores!$E$2:$E$339, $A89, Scores!$F$2:$F$339,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INDEX(Scores!$G$2:$G$339, MATCH(Clutch!$A90, Scores!$E$2:$E$339, 0))</f>
        <v>JC</v>
      </c>
      <c r="C90" s="1" t="s">
        <v>4</v>
      </c>
      <c r="D90" s="1">
        <f>SUMIFS(INDEX(Scores!$H$2:$N$339, 0, MATCH($C90, Scores!$H$1:$N$1, 0)), Scores!$E$2:$E$339, $A90, Scores!$F$2:$F$339, D$1)</f>
        <v>4</v>
      </c>
      <c r="E90" s="1">
        <f>SUMIFS(INDEX(Scores!$H$2:$N$339, 0, MATCH($C90, Scores!$H$1:$N$1, 0)), Scores!$E$2:$E$339, $A90, Scores!$F$2:$F$339, E$1)</f>
        <v>0</v>
      </c>
      <c r="F90" s="1">
        <f>SUMIFS(INDEX(Scores!$H$2:$N$339, 0, MATCH($C90, Scores!$H$1:$N$1, 0)), Scores!$E$2:$E$339, $A90, Scores!$F$2:$F$339, F$1)</f>
        <v>3</v>
      </c>
      <c r="G90" s="1">
        <f>SUMIFS(INDEX(Scores!$H$2:$N$339, 0, MATCH($C90, Scores!$H$1:$N$1, 0)), Scores!$E$2:$E$339, $A90, Scores!$F$2:$F$339,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INDEX(Scores!$G$2:$G$339, MATCH(Clutch!$A91, Scores!$E$2:$E$339, 0))</f>
        <v>JC</v>
      </c>
      <c r="C91" s="1" t="s">
        <v>5</v>
      </c>
      <c r="D91" s="1">
        <f>SUMIFS(INDEX(Scores!$H$2:$N$339, 0, MATCH($C91, Scores!$H$1:$N$1, 0)), Scores!$E$2:$E$339, $A91, Scores!$F$2:$F$339, D$1)</f>
        <v>0</v>
      </c>
      <c r="E91" s="1">
        <f>SUMIFS(INDEX(Scores!$H$2:$N$339, 0, MATCH($C91, Scores!$H$1:$N$1, 0)), Scores!$E$2:$E$339, $A91, Scores!$F$2:$F$339, E$1)</f>
        <v>1</v>
      </c>
      <c r="F91" s="1">
        <f>SUMIFS(INDEX(Scores!$H$2:$N$339, 0, MATCH($C91, Scores!$H$1:$N$1, 0)), Scores!$E$2:$E$339, $A91, Scores!$F$2:$F$339, F$1)</f>
        <v>0</v>
      </c>
      <c r="G91" s="1">
        <f>SUMIFS(INDEX(Scores!$H$2:$N$339, 0, MATCH($C91, Scores!$H$1:$N$1, 0)), Scores!$E$2:$E$339, $A91, Scores!$F$2:$F$339,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INDEX(Scores!$G$2:$G$339, MATCH(Clutch!$A92, Scores!$E$2:$E$339, 0))</f>
        <v>CJ</v>
      </c>
      <c r="C92" s="1" t="s">
        <v>4</v>
      </c>
      <c r="D92" s="1">
        <f>SUMIFS(INDEX(Scores!$H$2:$N$339, 0, MATCH($C92, Scores!$H$1:$N$1, 0)), Scores!$E$2:$E$339, $A92, Scores!$F$2:$F$339, D$1)</f>
        <v>3</v>
      </c>
      <c r="E92" s="1">
        <f>SUMIFS(INDEX(Scores!$H$2:$N$339, 0, MATCH($C92, Scores!$H$1:$N$1, 0)), Scores!$E$2:$E$339, $A92, Scores!$F$2:$F$339, E$1)</f>
        <v>3</v>
      </c>
      <c r="F92" s="1">
        <f>SUMIFS(INDEX(Scores!$H$2:$N$339, 0, MATCH($C92, Scores!$H$1:$N$1, 0)), Scores!$E$2:$E$339, $A92, Scores!$F$2:$F$339, F$1)</f>
        <v>4</v>
      </c>
      <c r="G92" s="1">
        <f>SUMIFS(INDEX(Scores!$H$2:$N$339, 0, MATCH($C92, Scores!$H$1:$N$1, 0)), Scores!$E$2:$E$339, $A92, Scores!$F$2:$F$339,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INDEX(Scores!$G$2:$G$339, MATCH(Clutch!$A93, Scores!$E$2:$E$339, 0))</f>
        <v>CJ</v>
      </c>
      <c r="C93" s="1" t="s">
        <v>5</v>
      </c>
      <c r="D93" s="1">
        <f>SUMIFS(INDEX(Scores!$H$2:$N$339, 0, MATCH($C93, Scores!$H$1:$N$1, 0)), Scores!$E$2:$E$339, $A93, Scores!$F$2:$F$339, D$1)</f>
        <v>0</v>
      </c>
      <c r="E93" s="1">
        <f>SUMIFS(INDEX(Scores!$H$2:$N$339, 0, MATCH($C93, Scores!$H$1:$N$1, 0)), Scores!$E$2:$E$339, $A93, Scores!$F$2:$F$339, E$1)</f>
        <v>1</v>
      </c>
      <c r="F93" s="1">
        <f>SUMIFS(INDEX(Scores!$H$2:$N$339, 0, MATCH($C93, Scores!$H$1:$N$1, 0)), Scores!$E$2:$E$339, $A93, Scores!$F$2:$F$339, F$1)</f>
        <v>1</v>
      </c>
      <c r="G93" s="1">
        <f>SUMIFS(INDEX(Scores!$H$2:$N$339, 0, MATCH($C93, Scores!$H$1:$N$1, 0)), Scores!$E$2:$E$339, $A93, Scores!$F$2:$F$339,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INDEX(Scores!$G$2:$G$339, MATCH(Clutch!$A94, Scores!$E$2:$E$339, 0))</f>
        <v>JC</v>
      </c>
      <c r="C94" s="1" t="s">
        <v>4</v>
      </c>
      <c r="D94" s="1">
        <f>SUMIFS(INDEX(Scores!$H$2:$N$339, 0, MATCH($C94, Scores!$H$1:$N$1, 0)), Scores!$E$2:$E$339, $A94, Scores!$F$2:$F$339, D$1)</f>
        <v>1</v>
      </c>
      <c r="E94" s="1">
        <f>SUMIFS(INDEX(Scores!$H$2:$N$339, 0, MATCH($C94, Scores!$H$1:$N$1, 0)), Scores!$E$2:$E$339, $A94, Scores!$F$2:$F$339, E$1)</f>
        <v>1</v>
      </c>
      <c r="F94" s="1">
        <f>SUMIFS(INDEX(Scores!$H$2:$N$339, 0, MATCH($C94, Scores!$H$1:$N$1, 0)), Scores!$E$2:$E$339, $A94, Scores!$F$2:$F$339, F$1)</f>
        <v>1</v>
      </c>
      <c r="G94" s="1">
        <f>SUMIFS(INDEX(Scores!$H$2:$N$339, 0, MATCH($C94, Scores!$H$1:$N$1, 0)), Scores!$E$2:$E$339, $A94, Scores!$F$2:$F$339,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INDEX(Scores!$G$2:$G$339, MATCH(Clutch!$A95, Scores!$E$2:$E$339, 0))</f>
        <v>JC</v>
      </c>
      <c r="C95" s="1" t="s">
        <v>5</v>
      </c>
      <c r="D95" s="1">
        <f>SUMIFS(INDEX(Scores!$H$2:$N$339, 0, MATCH($C95, Scores!$H$1:$N$1, 0)), Scores!$E$2:$E$339, $A95, Scores!$F$2:$F$339, D$1)</f>
        <v>0</v>
      </c>
      <c r="E95" s="1">
        <f>SUMIFS(INDEX(Scores!$H$2:$N$339, 0, MATCH($C95, Scores!$H$1:$N$1, 0)), Scores!$E$2:$E$339, $A95, Scores!$F$2:$F$339, E$1)</f>
        <v>4</v>
      </c>
      <c r="F95" s="1">
        <f>SUMIFS(INDEX(Scores!$H$2:$N$339, 0, MATCH($C95, Scores!$H$1:$N$1, 0)), Scores!$E$2:$E$339, $A95, Scores!$F$2:$F$339, F$1)</f>
        <v>0</v>
      </c>
      <c r="G95" s="1">
        <f>SUMIFS(INDEX(Scores!$H$2:$N$339, 0, MATCH($C95, Scores!$H$1:$N$1, 0)), Scores!$E$2:$E$339, $A95, Scores!$F$2:$F$339,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INDEX(Scores!$G$2:$G$339, MATCH(Clutch!$A96, Scores!$E$2:$E$339, 0))</f>
        <v>CJ</v>
      </c>
      <c r="C96" s="1" t="s">
        <v>4</v>
      </c>
      <c r="D96" s="1">
        <f>SUMIFS(INDEX(Scores!$H$2:$N$339, 0, MATCH($C96, Scores!$H$1:$N$1, 0)), Scores!$E$2:$E$339, $A96, Scores!$F$2:$F$339, D$1)</f>
        <v>2</v>
      </c>
      <c r="E96" s="1">
        <f>SUMIFS(INDEX(Scores!$H$2:$N$339, 0, MATCH($C96, Scores!$H$1:$N$1, 0)), Scores!$E$2:$E$339, $A96, Scores!$F$2:$F$339, E$1)</f>
        <v>2</v>
      </c>
      <c r="F96" s="1">
        <f>SUMIFS(INDEX(Scores!$H$2:$N$339, 0, MATCH($C96, Scores!$H$1:$N$1, 0)), Scores!$E$2:$E$339, $A96, Scores!$F$2:$F$339, F$1)</f>
        <v>3</v>
      </c>
      <c r="G96" s="1">
        <f>SUMIFS(INDEX(Scores!$H$2:$N$339, 0, MATCH($C96, Scores!$H$1:$N$1, 0)), Scores!$E$2:$E$339, $A96, Scores!$F$2:$F$339,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INDEX(Scores!$G$2:$G$339, MATCH(Clutch!$A97, Scores!$E$2:$E$339, 0))</f>
        <v>CJ</v>
      </c>
      <c r="C97" s="1" t="s">
        <v>5</v>
      </c>
      <c r="D97" s="1">
        <f>SUMIFS(INDEX(Scores!$H$2:$N$339, 0, MATCH($C97, Scores!$H$1:$N$1, 0)), Scores!$E$2:$E$339, $A97, Scores!$F$2:$F$339, D$1)</f>
        <v>0</v>
      </c>
      <c r="E97" s="1">
        <f>SUMIFS(INDEX(Scores!$H$2:$N$339, 0, MATCH($C97, Scores!$H$1:$N$1, 0)), Scores!$E$2:$E$339, $A97, Scores!$F$2:$F$339, E$1)</f>
        <v>1</v>
      </c>
      <c r="F97" s="1">
        <f>SUMIFS(INDEX(Scores!$H$2:$N$339, 0, MATCH($C97, Scores!$H$1:$N$1, 0)), Scores!$E$2:$E$339, $A97, Scores!$F$2:$F$339, F$1)</f>
        <v>3</v>
      </c>
      <c r="G97" s="1">
        <f>SUMIFS(INDEX(Scores!$H$2:$N$339, 0, MATCH($C97, Scores!$H$1:$N$1, 0)), Scores!$E$2:$E$339, $A97, Scores!$F$2:$F$339,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INDEX(Scores!$G$2:$G$339, MATCH(Clutch!$A98, Scores!$E$2:$E$339, 0))</f>
        <v>CJ</v>
      </c>
      <c r="C98" s="1" t="s">
        <v>4</v>
      </c>
      <c r="D98" s="1">
        <f>SUMIFS(INDEX(Scores!$H$2:$N$339, 0, MATCH($C98, Scores!$H$1:$N$1, 0)), Scores!$E$2:$E$339, $A98, Scores!$F$2:$F$339, D$1)</f>
        <v>0</v>
      </c>
      <c r="E98" s="1">
        <f>SUMIFS(INDEX(Scores!$H$2:$N$339, 0, MATCH($C98, Scores!$H$1:$N$1, 0)), Scores!$E$2:$E$339, $A98, Scores!$F$2:$F$339, E$1)</f>
        <v>0</v>
      </c>
      <c r="F98" s="1">
        <f>SUMIFS(INDEX(Scores!$H$2:$N$339, 0, MATCH($C98, Scores!$H$1:$N$1, 0)), Scores!$E$2:$E$339, $A98, Scores!$F$2:$F$339, F$1)</f>
        <v>3</v>
      </c>
      <c r="G98" s="1">
        <f>SUMIFS(INDEX(Scores!$H$2:$N$339, 0, MATCH($C98, Scores!$H$1:$N$1, 0)), Scores!$E$2:$E$339, $A98, Scores!$F$2:$F$339,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INDEX(Scores!$G$2:$G$339, MATCH(Clutch!$A99, Scores!$E$2:$E$339, 0))</f>
        <v>CJ</v>
      </c>
      <c r="C99" s="1" t="s">
        <v>5</v>
      </c>
      <c r="D99" s="1">
        <f>SUMIFS(INDEX(Scores!$H$2:$N$339, 0, MATCH($C99, Scores!$H$1:$N$1, 0)), Scores!$E$2:$E$339, $A99, Scores!$F$2:$F$339, D$1)</f>
        <v>0</v>
      </c>
      <c r="E99" s="1">
        <f>SUMIFS(INDEX(Scores!$H$2:$N$339, 0, MATCH($C99, Scores!$H$1:$N$1, 0)), Scores!$E$2:$E$339, $A99, Scores!$F$2:$F$339, E$1)</f>
        <v>1</v>
      </c>
      <c r="F99" s="1">
        <f>SUMIFS(INDEX(Scores!$H$2:$N$339, 0, MATCH($C99, Scores!$H$1:$N$1, 0)), Scores!$E$2:$E$339, $A99, Scores!$F$2:$F$339, F$1)</f>
        <v>4</v>
      </c>
      <c r="G99" s="1">
        <f>SUMIFS(INDEX(Scores!$H$2:$N$339, 0, MATCH($C99, Scores!$H$1:$N$1, 0)), Scores!$E$2:$E$339, $A99, Scores!$F$2:$F$339,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INDEX(Scores!$G$2:$G$339, MATCH(Clutch!$A100, Scores!$E$2:$E$339, 0))</f>
        <v>JC</v>
      </c>
      <c r="C100" s="1" t="s">
        <v>4</v>
      </c>
      <c r="D100" s="1">
        <f>SUMIFS(INDEX(Scores!$H$2:$N$339, 0, MATCH($C100, Scores!$H$1:$N$1, 0)), Scores!$E$2:$E$339, $A100, Scores!$F$2:$F$339, D$1)</f>
        <v>0</v>
      </c>
      <c r="E100" s="1">
        <f>SUMIFS(INDEX(Scores!$H$2:$N$339, 0, MATCH($C100, Scores!$H$1:$N$1, 0)), Scores!$E$2:$E$339, $A100, Scores!$F$2:$F$339, E$1)</f>
        <v>3</v>
      </c>
      <c r="F100" s="1">
        <f>SUMIFS(INDEX(Scores!$H$2:$N$339, 0, MATCH($C100, Scores!$H$1:$N$1, 0)), Scores!$E$2:$E$339, $A100, Scores!$F$2:$F$339, F$1)</f>
        <v>3</v>
      </c>
      <c r="G100" s="1">
        <f>SUMIFS(INDEX(Scores!$H$2:$N$339, 0, MATCH($C100, Scores!$H$1:$N$1, 0)), Scores!$E$2:$E$339, $A100, Scores!$F$2:$F$339,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INDEX(Scores!$G$2:$G$339, MATCH(Clutch!$A101, Scores!$E$2:$E$339, 0))</f>
        <v>JC</v>
      </c>
      <c r="C101" s="1" t="s">
        <v>5</v>
      </c>
      <c r="D101" s="1">
        <f>SUMIFS(INDEX(Scores!$H$2:$N$339, 0, MATCH($C101, Scores!$H$1:$N$1, 0)), Scores!$E$2:$E$339, $A101, Scores!$F$2:$F$339, D$1)</f>
        <v>0</v>
      </c>
      <c r="E101" s="1">
        <f>SUMIFS(INDEX(Scores!$H$2:$N$339, 0, MATCH($C101, Scores!$H$1:$N$1, 0)), Scores!$E$2:$E$339, $A101, Scores!$F$2:$F$339, E$1)</f>
        <v>2</v>
      </c>
      <c r="F101" s="1">
        <f>SUMIFS(INDEX(Scores!$H$2:$N$339, 0, MATCH($C101, Scores!$H$1:$N$1, 0)), Scores!$E$2:$E$339, $A101, Scores!$F$2:$F$339, F$1)</f>
        <v>5</v>
      </c>
      <c r="G101" s="1">
        <f>SUMIFS(INDEX(Scores!$H$2:$N$339, 0, MATCH($C101, Scores!$H$1:$N$1, 0)), Scores!$E$2:$E$339, $A101, Scores!$F$2:$F$339,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INDEX(Scores!$G$2:$G$339, MATCH(Clutch!$A102, Scores!$E$2:$E$339, 0))</f>
        <v>CJ</v>
      </c>
      <c r="C102" s="1" t="s">
        <v>4</v>
      </c>
      <c r="D102" s="1">
        <f>SUMIFS(INDEX(Scores!$H$2:$N$339, 0, MATCH($C102, Scores!$H$1:$N$1, 0)), Scores!$E$2:$E$339, $A102, Scores!$F$2:$F$339, D$1)</f>
        <v>5</v>
      </c>
      <c r="E102" s="1">
        <f>SUMIFS(INDEX(Scores!$H$2:$N$339, 0, MATCH($C102, Scores!$H$1:$N$1, 0)), Scores!$E$2:$E$339, $A102, Scores!$F$2:$F$339, E$1)</f>
        <v>4</v>
      </c>
      <c r="F102" s="1">
        <f>SUMIFS(INDEX(Scores!$H$2:$N$339, 0, MATCH($C102, Scores!$H$1:$N$1, 0)), Scores!$E$2:$E$339, $A102, Scores!$F$2:$F$339, F$1)</f>
        <v>1</v>
      </c>
      <c r="G102" s="1">
        <f>SUMIFS(INDEX(Scores!$H$2:$N$339, 0, MATCH($C102, Scores!$H$1:$N$1, 0)), Scores!$E$2:$E$339, $A102, Scores!$F$2:$F$339,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INDEX(Scores!$G$2:$G$339, MATCH(Clutch!$A103, Scores!$E$2:$E$339, 0))</f>
        <v>CJ</v>
      </c>
      <c r="C103" s="1" t="s">
        <v>5</v>
      </c>
      <c r="D103" s="1">
        <f>SUMIFS(INDEX(Scores!$H$2:$N$339, 0, MATCH($C103, Scores!$H$1:$N$1, 0)), Scores!$E$2:$E$339, $A103, Scores!$F$2:$F$339, D$1)</f>
        <v>0</v>
      </c>
      <c r="E103" s="1">
        <f>SUMIFS(INDEX(Scores!$H$2:$N$339, 0, MATCH($C103, Scores!$H$1:$N$1, 0)), Scores!$E$2:$E$339, $A103, Scores!$F$2:$F$339, E$1)</f>
        <v>3</v>
      </c>
      <c r="F103" s="1">
        <f>SUMIFS(INDEX(Scores!$H$2:$N$339, 0, MATCH($C103, Scores!$H$1:$N$1, 0)), Scores!$E$2:$E$339, $A103, Scores!$F$2:$F$339, F$1)</f>
        <v>2</v>
      </c>
      <c r="G103" s="1">
        <f>SUMIFS(INDEX(Scores!$H$2:$N$339, 0, MATCH($C103, Scores!$H$1:$N$1, 0)), Scores!$E$2:$E$339, $A103, Scores!$F$2:$F$339,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INDEX(Scores!$G$2:$G$339, MATCH(Clutch!$A104, Scores!$E$2:$E$339, 0))</f>
        <v>CJ</v>
      </c>
      <c r="C104" s="1" t="s">
        <v>4</v>
      </c>
      <c r="D104" s="1">
        <f>SUMIFS(INDEX(Scores!$H$2:$N$339, 0, MATCH($C104, Scores!$H$1:$N$1, 0)), Scores!$E$2:$E$339, $A104, Scores!$F$2:$F$339, D$1)</f>
        <v>3</v>
      </c>
      <c r="E104" s="1">
        <f>SUMIFS(INDEX(Scores!$H$2:$N$339, 0, MATCH($C104, Scores!$H$1:$N$1, 0)), Scores!$E$2:$E$339, $A104, Scores!$F$2:$F$339, E$1)</f>
        <v>3</v>
      </c>
      <c r="F104" s="1">
        <f>SUMIFS(INDEX(Scores!$H$2:$N$339, 0, MATCH($C104, Scores!$H$1:$N$1, 0)), Scores!$E$2:$E$339, $A104, Scores!$F$2:$F$339, F$1)</f>
        <v>4</v>
      </c>
      <c r="G104" s="1">
        <f>SUMIFS(INDEX(Scores!$H$2:$N$339, 0, MATCH($C104, Scores!$H$1:$N$1, 0)), Scores!$E$2:$E$339, $A104, Scores!$F$2:$F$339,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INDEX(Scores!$G$2:$G$339, MATCH(Clutch!$A105, Scores!$E$2:$E$339, 0))</f>
        <v>CJ</v>
      </c>
      <c r="C105" s="1" t="s">
        <v>5</v>
      </c>
      <c r="D105" s="1">
        <f>SUMIFS(INDEX(Scores!$H$2:$N$339, 0, MATCH($C105, Scores!$H$1:$N$1, 0)), Scores!$E$2:$E$339, $A105, Scores!$F$2:$F$339, D$1)</f>
        <v>0</v>
      </c>
      <c r="E105" s="1">
        <f>SUMIFS(INDEX(Scores!$H$2:$N$339, 0, MATCH($C105, Scores!$H$1:$N$1, 0)), Scores!$E$2:$E$339, $A105, Scores!$F$2:$F$339, E$1)</f>
        <v>0</v>
      </c>
      <c r="F105" s="1">
        <f>SUMIFS(INDEX(Scores!$H$2:$N$339, 0, MATCH($C105, Scores!$H$1:$N$1, 0)), Scores!$E$2:$E$339, $A105, Scores!$F$2:$F$339, F$1)</f>
        <v>0</v>
      </c>
      <c r="G105" s="1">
        <f>SUMIFS(INDEX(Scores!$H$2:$N$339, 0, MATCH($C105, Scores!$H$1:$N$1, 0)), Scores!$E$2:$E$339, $A105, Scores!$F$2:$F$339,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INDEX(Scores!$G$2:$G$339, MATCH(Clutch!$A106, Scores!$E$2:$E$339, 0))</f>
        <v>QJCDY</v>
      </c>
      <c r="C106" s="1" t="s">
        <v>4</v>
      </c>
      <c r="D106" s="1">
        <f>SUMIFS(INDEX(Scores!$H$2:$N$339, 0, MATCH($C106, Scores!$H$1:$N$1, 0)), Scores!$E$2:$E$339, $A106, Scores!$F$2:$F$339, D$1)</f>
        <v>2</v>
      </c>
      <c r="E106" s="1">
        <f>SUMIFS(INDEX(Scores!$H$2:$N$339, 0, MATCH($C106, Scores!$H$1:$N$1, 0)), Scores!$E$2:$E$339, $A106, Scores!$F$2:$F$339, E$1)</f>
        <v>1</v>
      </c>
      <c r="F106" s="1">
        <f>SUMIFS(INDEX(Scores!$H$2:$N$339, 0, MATCH($C106, Scores!$H$1:$N$1, 0)), Scores!$E$2:$E$339, $A106, Scores!$F$2:$F$339, F$1)</f>
        <v>3</v>
      </c>
      <c r="G106" s="1">
        <f>SUMIFS(INDEX(Scores!$H$2:$N$339, 0, MATCH($C106, Scores!$H$1:$N$1, 0)), Scores!$E$2:$E$339, $A106, Scores!$F$2:$F$339,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INDEX(Scores!$G$2:$G$339, MATCH(Clutch!$A107, Scores!$E$2:$E$339, 0))</f>
        <v>QJCDY</v>
      </c>
      <c r="C107" s="1" t="s">
        <v>5</v>
      </c>
      <c r="D107" s="1">
        <f>SUMIFS(INDEX(Scores!$H$2:$N$339, 0, MATCH($C107, Scores!$H$1:$N$1, 0)), Scores!$E$2:$E$339, $A107, Scores!$F$2:$F$339, D$1)</f>
        <v>1</v>
      </c>
      <c r="E107" s="1">
        <f>SUMIFS(INDEX(Scores!$H$2:$N$339, 0, MATCH($C107, Scores!$H$1:$N$1, 0)), Scores!$E$2:$E$339, $A107, Scores!$F$2:$F$339, E$1)</f>
        <v>1</v>
      </c>
      <c r="F107" s="1">
        <f>SUMIFS(INDEX(Scores!$H$2:$N$339, 0, MATCH($C107, Scores!$H$1:$N$1, 0)), Scores!$E$2:$E$339, $A107, Scores!$F$2:$F$339, F$1)</f>
        <v>1</v>
      </c>
      <c r="G107" s="1">
        <f>SUMIFS(INDEX(Scores!$H$2:$N$339, 0, MATCH($C107, Scores!$H$1:$N$1, 0)), Scores!$E$2:$E$339, $A107, Scores!$F$2:$F$339,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INDEX(Scores!$G$2:$G$339, MATCH(Clutch!$A108, Scores!$E$2:$E$339, 0))</f>
        <v>CJ</v>
      </c>
      <c r="C108" s="1" t="s">
        <v>4</v>
      </c>
      <c r="D108" s="1">
        <f>SUMIFS(INDEX(Scores!$H$2:$N$339, 0, MATCH($C108, Scores!$H$1:$N$1, 0)), Scores!$E$2:$E$339, $A108, Scores!$F$2:$F$339, D$1)</f>
        <v>0</v>
      </c>
      <c r="E108" s="1">
        <f>SUMIFS(INDEX(Scores!$H$2:$N$339, 0, MATCH($C108, Scores!$H$1:$N$1, 0)), Scores!$E$2:$E$339, $A108, Scores!$F$2:$F$339, E$1)</f>
        <v>3</v>
      </c>
      <c r="F108" s="1">
        <f>SUMIFS(INDEX(Scores!$H$2:$N$339, 0, MATCH($C108, Scores!$H$1:$N$1, 0)), Scores!$E$2:$E$339, $A108, Scores!$F$2:$F$339, F$1)</f>
        <v>6</v>
      </c>
      <c r="G108" s="1">
        <f>SUMIFS(INDEX(Scores!$H$2:$N$339, 0, MATCH($C108, Scores!$H$1:$N$1, 0)), Scores!$E$2:$E$339, $A108, Scores!$F$2:$F$339,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INDEX(Scores!$G$2:$G$339, MATCH(Clutch!$A109, Scores!$E$2:$E$339, 0))</f>
        <v>CJ</v>
      </c>
      <c r="C109" s="1" t="s">
        <v>5</v>
      </c>
      <c r="D109" s="1">
        <f>SUMIFS(INDEX(Scores!$H$2:$N$339, 0, MATCH($C109, Scores!$H$1:$N$1, 0)), Scores!$E$2:$E$339, $A109, Scores!$F$2:$F$339, D$1)</f>
        <v>1</v>
      </c>
      <c r="E109" s="1">
        <f>SUMIFS(INDEX(Scores!$H$2:$N$339, 0, MATCH($C109, Scores!$H$1:$N$1, 0)), Scores!$E$2:$E$339, $A109, Scores!$F$2:$F$339, E$1)</f>
        <v>4</v>
      </c>
      <c r="F109" s="1">
        <f>SUMIFS(INDEX(Scores!$H$2:$N$339, 0, MATCH($C109, Scores!$H$1:$N$1, 0)), Scores!$E$2:$E$339, $A109, Scores!$F$2:$F$339, F$1)</f>
        <v>2</v>
      </c>
      <c r="G109" s="1">
        <f>SUMIFS(INDEX(Scores!$H$2:$N$339, 0, MATCH($C109, Scores!$H$1:$N$1, 0)), Scores!$E$2:$E$339, $A109, Scores!$F$2:$F$339,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INDEX(Scores!$G$2:$G$339, MATCH(Clutch!$A110, Scores!$E$2:$E$339, 0))</f>
        <v>CJ</v>
      </c>
      <c r="C110" s="1" t="s">
        <v>4</v>
      </c>
      <c r="D110" s="1">
        <f>SUMIFS(INDEX(Scores!$H$2:$N$339, 0, MATCH($C110, Scores!$H$1:$N$1, 0)), Scores!$E$2:$E$339, $A110, Scores!$F$2:$F$339, D$1)</f>
        <v>5</v>
      </c>
      <c r="E110" s="1">
        <f>SUMIFS(INDEX(Scores!$H$2:$N$339, 0, MATCH($C110, Scores!$H$1:$N$1, 0)), Scores!$E$2:$E$339, $A110, Scores!$F$2:$F$339, E$1)</f>
        <v>5</v>
      </c>
      <c r="F110" s="1">
        <f>SUMIFS(INDEX(Scores!$H$2:$N$339, 0, MATCH($C110, Scores!$H$1:$N$1, 0)), Scores!$E$2:$E$339, $A110, Scores!$F$2:$F$339, F$1)</f>
        <v>0</v>
      </c>
      <c r="G110" s="1">
        <f>SUMIFS(INDEX(Scores!$H$2:$N$339, 0, MATCH($C110, Scores!$H$1:$N$1, 0)), Scores!$E$2:$E$339, $A110, Scores!$F$2:$F$339,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INDEX(Scores!$G$2:$G$339, MATCH(Clutch!$A111, Scores!$E$2:$E$339, 0))</f>
        <v>CJ</v>
      </c>
      <c r="C111" s="1" t="s">
        <v>5</v>
      </c>
      <c r="D111" s="1">
        <f>SUMIFS(INDEX(Scores!$H$2:$N$339, 0, MATCH($C111, Scores!$H$1:$N$1, 0)), Scores!$E$2:$E$339, $A111, Scores!$F$2:$F$339, D$1)</f>
        <v>2</v>
      </c>
      <c r="E111" s="1">
        <f>SUMIFS(INDEX(Scores!$H$2:$N$339, 0, MATCH($C111, Scores!$H$1:$N$1, 0)), Scores!$E$2:$E$339, $A111, Scores!$F$2:$F$339, E$1)</f>
        <v>1</v>
      </c>
      <c r="F111" s="1">
        <f>SUMIFS(INDEX(Scores!$H$2:$N$339, 0, MATCH($C111, Scores!$H$1:$N$1, 0)), Scores!$E$2:$E$339, $A111, Scores!$F$2:$F$339, F$1)</f>
        <v>0</v>
      </c>
      <c r="G111" s="1">
        <f>SUMIFS(INDEX(Scores!$H$2:$N$339, 0, MATCH($C111, Scores!$H$1:$N$1, 0)), Scores!$E$2:$E$339, $A111, Scores!$F$2:$F$339,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INDEX(Scores!$G$2:$G$339, MATCH(Clutch!$A112, Scores!$E$2:$E$339, 0))</f>
        <v>JCK</v>
      </c>
      <c r="C112" s="1" t="s">
        <v>4</v>
      </c>
      <c r="D112" s="1">
        <f>SUMIFS(INDEX(Scores!$H$2:$N$339, 0, MATCH($C112, Scores!$H$1:$N$1, 0)), Scores!$E$2:$E$339, $A112, Scores!$F$2:$F$339, D$1)</f>
        <v>1</v>
      </c>
      <c r="E112" s="1">
        <f>SUMIFS(INDEX(Scores!$H$2:$N$339, 0, MATCH($C112, Scores!$H$1:$N$1, 0)), Scores!$E$2:$E$339, $A112, Scores!$F$2:$F$339, E$1)</f>
        <v>4</v>
      </c>
      <c r="F112" s="1">
        <f>SUMIFS(INDEX(Scores!$H$2:$N$339, 0, MATCH($C112, Scores!$H$1:$N$1, 0)), Scores!$E$2:$E$339, $A112, Scores!$F$2:$F$339, F$1)</f>
        <v>0</v>
      </c>
      <c r="G112" s="1">
        <f>SUMIFS(INDEX(Scores!$H$2:$N$339, 0, MATCH($C112, Scores!$H$1:$N$1, 0)), Scores!$E$2:$E$339, $A112, Scores!$F$2:$F$339,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INDEX(Scores!$G$2:$G$339, MATCH(Clutch!$A113, Scores!$E$2:$E$339, 0))</f>
        <v>JCK</v>
      </c>
      <c r="C113" s="1" t="s">
        <v>5</v>
      </c>
      <c r="D113" s="1">
        <f>SUMIFS(INDEX(Scores!$H$2:$N$339, 0, MATCH($C113, Scores!$H$1:$N$1, 0)), Scores!$E$2:$E$339, $A113, Scores!$F$2:$F$339, D$1)</f>
        <v>3</v>
      </c>
      <c r="E113" s="1">
        <f>SUMIFS(INDEX(Scores!$H$2:$N$339, 0, MATCH($C113, Scores!$H$1:$N$1, 0)), Scores!$E$2:$E$339, $A113, Scores!$F$2:$F$339, E$1)</f>
        <v>1</v>
      </c>
      <c r="F113" s="1">
        <f>SUMIFS(INDEX(Scores!$H$2:$N$339, 0, MATCH($C113, Scores!$H$1:$N$1, 0)), Scores!$E$2:$E$339, $A113, Scores!$F$2:$F$339, F$1)</f>
        <v>3</v>
      </c>
      <c r="G113" s="1">
        <f>SUMIFS(INDEX(Scores!$H$2:$N$339, 0, MATCH($C113, Scores!$H$1:$N$1, 0)), Scores!$E$2:$E$339, $A113, Scores!$F$2:$F$339,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INDEX(Scores!$G$2:$G$339, MATCH(Clutch!$A114, Scores!$E$2:$E$339, 0))</f>
        <v>CJK</v>
      </c>
      <c r="C114" s="1" t="s">
        <v>4</v>
      </c>
      <c r="D114" s="1">
        <f>SUMIFS(INDEX(Scores!$H$2:$N$339, 0, MATCH($C114, Scores!$H$1:$N$1, 0)), Scores!$E$2:$E$339, $A114, Scores!$F$2:$F$339, D$1)</f>
        <v>0</v>
      </c>
      <c r="E114" s="1">
        <f>SUMIFS(INDEX(Scores!$H$2:$N$339, 0, MATCH($C114, Scores!$H$1:$N$1, 0)), Scores!$E$2:$E$339, $A114, Scores!$F$2:$F$339, E$1)</f>
        <v>2</v>
      </c>
      <c r="F114" s="1">
        <f>SUMIFS(INDEX(Scores!$H$2:$N$339, 0, MATCH($C114, Scores!$H$1:$N$1, 0)), Scores!$E$2:$E$339, $A114, Scores!$F$2:$F$339, F$1)</f>
        <v>2</v>
      </c>
      <c r="G114" s="1">
        <f>SUMIFS(INDEX(Scores!$H$2:$N$339, 0, MATCH($C114, Scores!$H$1:$N$1, 0)), Scores!$E$2:$E$339, $A114, Scores!$F$2:$F$339,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INDEX(Scores!$G$2:$G$339, MATCH(Clutch!$A115, Scores!$E$2:$E$339, 0))</f>
        <v>CJK</v>
      </c>
      <c r="C115" s="1" t="s">
        <v>5</v>
      </c>
      <c r="D115" s="1">
        <f>SUMIFS(INDEX(Scores!$H$2:$N$339, 0, MATCH($C115, Scores!$H$1:$N$1, 0)), Scores!$E$2:$E$339, $A115, Scores!$F$2:$F$339, D$1)</f>
        <v>1</v>
      </c>
      <c r="E115" s="1">
        <f>SUMIFS(INDEX(Scores!$H$2:$N$339, 0, MATCH($C115, Scores!$H$1:$N$1, 0)), Scores!$E$2:$E$339, $A115, Scores!$F$2:$F$339, E$1)</f>
        <v>0</v>
      </c>
      <c r="F115" s="1">
        <f>SUMIFS(INDEX(Scores!$H$2:$N$339, 0, MATCH($C115, Scores!$H$1:$N$1, 0)), Scores!$E$2:$E$339, $A115, Scores!$F$2:$F$339, F$1)</f>
        <v>2</v>
      </c>
      <c r="G115" s="1">
        <f>SUMIFS(INDEX(Scores!$H$2:$N$339, 0, MATCH($C115, Scores!$H$1:$N$1, 0)), Scores!$E$2:$E$339, $A115, Scores!$F$2:$F$339,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INDEX(Scores!$G$2:$G$339, MATCH(Clutch!$A116, Scores!$E$2:$E$339, 0))</f>
        <v>CJ</v>
      </c>
      <c r="C116" s="1" t="s">
        <v>4</v>
      </c>
      <c r="D116" s="1">
        <f>SUMIFS(INDEX(Scores!$H$2:$N$339, 0, MATCH($C116, Scores!$H$1:$N$1, 0)), Scores!$E$2:$E$339, $A116, Scores!$F$2:$F$339, D$1)</f>
        <v>4</v>
      </c>
      <c r="E116" s="1">
        <f>SUMIFS(INDEX(Scores!$H$2:$N$339, 0, MATCH($C116, Scores!$H$1:$N$1, 0)), Scores!$E$2:$E$339, $A116, Scores!$F$2:$F$339, E$1)</f>
        <v>3</v>
      </c>
      <c r="F116" s="1">
        <f>SUMIFS(INDEX(Scores!$H$2:$N$339, 0, MATCH($C116, Scores!$H$1:$N$1, 0)), Scores!$E$2:$E$339, $A116, Scores!$F$2:$F$339, F$1)</f>
        <v>5</v>
      </c>
      <c r="G116" s="1">
        <f>SUMIFS(INDEX(Scores!$H$2:$N$339, 0, MATCH($C116, Scores!$H$1:$N$1, 0)), Scores!$E$2:$E$339, $A116, Scores!$F$2:$F$339,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INDEX(Scores!$G$2:$G$339, MATCH(Clutch!$A117, Scores!$E$2:$E$339, 0))</f>
        <v>CJ</v>
      </c>
      <c r="C117" s="1" t="s">
        <v>5</v>
      </c>
      <c r="D117" s="1">
        <f>SUMIFS(INDEX(Scores!$H$2:$N$339, 0, MATCH($C117, Scores!$H$1:$N$1, 0)), Scores!$E$2:$E$339, $A117, Scores!$F$2:$F$339, D$1)</f>
        <v>1</v>
      </c>
      <c r="E117" s="1">
        <f>SUMIFS(INDEX(Scores!$H$2:$N$339, 0, MATCH($C117, Scores!$H$1:$N$1, 0)), Scores!$E$2:$E$339, $A117, Scores!$F$2:$F$339, E$1)</f>
        <v>0</v>
      </c>
      <c r="F117" s="1">
        <f>SUMIFS(INDEX(Scores!$H$2:$N$339, 0, MATCH($C117, Scores!$H$1:$N$1, 0)), Scores!$E$2:$E$339, $A117, Scores!$F$2:$F$339, F$1)</f>
        <v>0</v>
      </c>
      <c r="G117" s="1">
        <f>SUMIFS(INDEX(Scores!$H$2:$N$339, 0, MATCH($C117, Scores!$H$1:$N$1, 0)), Scores!$E$2:$E$339, $A117, Scores!$F$2:$F$339,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INDEX(Scores!$G$2:$G$339, MATCH(Clutch!$A118, Scores!$E$2:$E$339, 0))</f>
        <v>JC</v>
      </c>
      <c r="C118" s="1" t="s">
        <v>4</v>
      </c>
      <c r="D118" s="1">
        <f>SUMIFS(INDEX(Scores!$H$2:$N$339, 0, MATCH($C118, Scores!$H$1:$N$1, 0)), Scores!$E$2:$E$339, $A118, Scores!$F$2:$F$339, D$1)</f>
        <v>2</v>
      </c>
      <c r="E118" s="1">
        <f>SUMIFS(INDEX(Scores!$H$2:$N$339, 0, MATCH($C118, Scores!$H$1:$N$1, 0)), Scores!$E$2:$E$339, $A118, Scores!$F$2:$F$339, E$1)</f>
        <v>3</v>
      </c>
      <c r="F118" s="1">
        <f>SUMIFS(INDEX(Scores!$H$2:$N$339, 0, MATCH($C118, Scores!$H$1:$N$1, 0)), Scores!$E$2:$E$339, $A118, Scores!$F$2:$F$339, F$1)</f>
        <v>0</v>
      </c>
      <c r="G118" s="1">
        <f>SUMIFS(INDEX(Scores!$H$2:$N$339, 0, MATCH($C118, Scores!$H$1:$N$1, 0)), Scores!$E$2:$E$339, $A118, Scores!$F$2:$F$339,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INDEX(Scores!$G$2:$G$339, MATCH(Clutch!$A119, Scores!$E$2:$E$339, 0))</f>
        <v>JC</v>
      </c>
      <c r="C119" s="1" t="s">
        <v>5</v>
      </c>
      <c r="D119" s="1">
        <f>SUMIFS(INDEX(Scores!$H$2:$N$339, 0, MATCH($C119, Scores!$H$1:$N$1, 0)), Scores!$E$2:$E$339, $A119, Scores!$F$2:$F$339, D$1)</f>
        <v>4</v>
      </c>
      <c r="E119" s="1">
        <f>SUMIFS(INDEX(Scores!$H$2:$N$339, 0, MATCH($C119, Scores!$H$1:$N$1, 0)), Scores!$E$2:$E$339, $A119, Scores!$F$2:$F$339, E$1)</f>
        <v>5</v>
      </c>
      <c r="F119" s="1">
        <f>SUMIFS(INDEX(Scores!$H$2:$N$339, 0, MATCH($C119, Scores!$H$1:$N$1, 0)), Scores!$E$2:$E$339, $A119, Scores!$F$2:$F$339, F$1)</f>
        <v>3</v>
      </c>
      <c r="G119" s="1">
        <f>SUMIFS(INDEX(Scores!$H$2:$N$339, 0, MATCH($C119, Scores!$H$1:$N$1, 0)), Scores!$E$2:$E$339, $A119, Scores!$F$2:$F$339,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INDEX(Scores!$G$2:$G$339, MATCH(Clutch!$A120, Scores!$E$2:$E$339, 0))</f>
        <v>CJ</v>
      </c>
      <c r="C120" s="1" t="s">
        <v>4</v>
      </c>
      <c r="D120" s="1">
        <f>SUMIFS(INDEX(Scores!$H$2:$N$339, 0, MATCH($C120, Scores!$H$1:$N$1, 0)), Scores!$E$2:$E$339, $A120, Scores!$F$2:$F$339, D$1)</f>
        <v>5</v>
      </c>
      <c r="E120" s="1">
        <f>SUMIFS(INDEX(Scores!$H$2:$N$339, 0, MATCH($C120, Scores!$H$1:$N$1, 0)), Scores!$E$2:$E$339, $A120, Scores!$F$2:$F$339, E$1)</f>
        <v>7</v>
      </c>
      <c r="F120" s="1">
        <f>SUMIFS(INDEX(Scores!$H$2:$N$339, 0, MATCH($C120, Scores!$H$1:$N$1, 0)), Scores!$E$2:$E$339, $A120, Scores!$F$2:$F$339, F$1)</f>
        <v>1</v>
      </c>
      <c r="G120" s="1">
        <f>SUMIFS(INDEX(Scores!$H$2:$N$339, 0, MATCH($C120, Scores!$H$1:$N$1, 0)), Scores!$E$2:$E$339, $A120, Scores!$F$2:$F$339,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INDEX(Scores!$G$2:$G$339, MATCH(Clutch!$A121, Scores!$E$2:$E$339, 0))</f>
        <v>CJ</v>
      </c>
      <c r="C121" s="1" t="s">
        <v>5</v>
      </c>
      <c r="D121" s="1">
        <f>SUMIFS(INDEX(Scores!$H$2:$N$339, 0, MATCH($C121, Scores!$H$1:$N$1, 0)), Scores!$E$2:$E$339, $A121, Scores!$F$2:$F$339, D$1)</f>
        <v>1</v>
      </c>
      <c r="E121" s="1">
        <f>SUMIFS(INDEX(Scores!$H$2:$N$339, 0, MATCH($C121, Scores!$H$1:$N$1, 0)), Scores!$E$2:$E$339, $A121, Scores!$F$2:$F$339, E$1)</f>
        <v>1</v>
      </c>
      <c r="F121" s="1">
        <f>SUMIFS(INDEX(Scores!$H$2:$N$339, 0, MATCH($C121, Scores!$H$1:$N$1, 0)), Scores!$E$2:$E$339, $A121, Scores!$F$2:$F$339, F$1)</f>
        <v>0</v>
      </c>
      <c r="G121" s="1">
        <f>SUMIFS(INDEX(Scores!$H$2:$N$339, 0, MATCH($C121, Scores!$H$1:$N$1, 0)), Scores!$E$2:$E$339, $A121, Scores!$F$2:$F$339,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INDEX(Scores!$G$2:$G$339, MATCH(Clutch!$A122, Scores!$E$2:$E$339, 0))</f>
        <v>JCD</v>
      </c>
      <c r="C122" s="1" t="s">
        <v>4</v>
      </c>
      <c r="D122" s="1">
        <f>SUMIFS(INDEX(Scores!$H$2:$N$339, 0, MATCH($C122, Scores!$H$1:$N$1, 0)), Scores!$E$2:$E$339, $A122, Scores!$F$2:$F$339, D$1)</f>
        <v>0</v>
      </c>
      <c r="E122" s="1">
        <f>SUMIFS(INDEX(Scores!$H$2:$N$339, 0, MATCH($C122, Scores!$H$1:$N$1, 0)), Scores!$E$2:$E$339, $A122, Scores!$F$2:$F$339, E$1)</f>
        <v>6</v>
      </c>
      <c r="F122" s="1">
        <f>SUMIFS(INDEX(Scores!$H$2:$N$339, 0, MATCH($C122, Scores!$H$1:$N$1, 0)), Scores!$E$2:$E$339, $A122, Scores!$F$2:$F$339, F$1)</f>
        <v>2</v>
      </c>
      <c r="G122" s="1">
        <f>SUMIFS(INDEX(Scores!$H$2:$N$339, 0, MATCH($C122, Scores!$H$1:$N$1, 0)), Scores!$E$2:$E$339, $A122, Scores!$F$2:$F$339,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INDEX(Scores!$G$2:$G$339, MATCH(Clutch!$A123, Scores!$E$2:$E$339, 0))</f>
        <v>JCD</v>
      </c>
      <c r="C123" s="1" t="s">
        <v>5</v>
      </c>
      <c r="D123" s="1">
        <f>SUMIFS(INDEX(Scores!$H$2:$N$339, 0, MATCH($C123, Scores!$H$1:$N$1, 0)), Scores!$E$2:$E$339, $A123, Scores!$F$2:$F$339, D$1)</f>
        <v>1</v>
      </c>
      <c r="E123" s="1">
        <f>SUMIFS(INDEX(Scores!$H$2:$N$339, 0, MATCH($C123, Scores!$H$1:$N$1, 0)), Scores!$E$2:$E$339, $A123, Scores!$F$2:$F$339, E$1)</f>
        <v>0</v>
      </c>
      <c r="F123" s="1">
        <f>SUMIFS(INDEX(Scores!$H$2:$N$339, 0, MATCH($C123, Scores!$H$1:$N$1, 0)), Scores!$E$2:$E$339, $A123, Scores!$F$2:$F$339, F$1)</f>
        <v>1</v>
      </c>
      <c r="G123" s="1">
        <f>SUMIFS(INDEX(Scores!$H$2:$N$339, 0, MATCH($C123, Scores!$H$1:$N$1, 0)), Scores!$E$2:$E$339, $A123, Scores!$F$2:$F$339,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INDEX(Scores!$G$2:$G$339, MATCH(Clutch!$A124, Scores!$E$2:$E$339, 0))</f>
        <v>CJ</v>
      </c>
      <c r="C124" s="1" t="s">
        <v>4</v>
      </c>
      <c r="D124" s="1">
        <f>SUMIFS(INDEX(Scores!$H$2:$N$339, 0, MATCH($C124, Scores!$H$1:$N$1, 0)), Scores!$E$2:$E$339, $A124, Scores!$F$2:$F$339, D$1)</f>
        <v>3</v>
      </c>
      <c r="E124" s="1">
        <f>SUMIFS(INDEX(Scores!$H$2:$N$339, 0, MATCH($C124, Scores!$H$1:$N$1, 0)), Scores!$E$2:$E$339, $A124, Scores!$F$2:$F$339, E$1)</f>
        <v>3</v>
      </c>
      <c r="F124" s="1">
        <f>SUMIFS(INDEX(Scores!$H$2:$N$339, 0, MATCH($C124, Scores!$H$1:$N$1, 0)), Scores!$E$2:$E$339, $A124, Scores!$F$2:$F$339, F$1)</f>
        <v>3</v>
      </c>
      <c r="G124" s="1">
        <f>SUMIFS(INDEX(Scores!$H$2:$N$339, 0, MATCH($C124, Scores!$H$1:$N$1, 0)), Scores!$E$2:$E$339, $A124, Scores!$F$2:$F$339,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INDEX(Scores!$G$2:$G$339, MATCH(Clutch!$A125, Scores!$E$2:$E$339, 0))</f>
        <v>CJ</v>
      </c>
      <c r="C125" s="1" t="s">
        <v>5</v>
      </c>
      <c r="D125" s="1">
        <f>SUMIFS(INDEX(Scores!$H$2:$N$339, 0, MATCH($C125, Scores!$H$1:$N$1, 0)), Scores!$E$2:$E$339, $A125, Scores!$F$2:$F$339, D$1)</f>
        <v>0</v>
      </c>
      <c r="E125" s="1">
        <f>SUMIFS(INDEX(Scores!$H$2:$N$339, 0, MATCH($C125, Scores!$H$1:$N$1, 0)), Scores!$E$2:$E$339, $A125, Scores!$F$2:$F$339, E$1)</f>
        <v>4</v>
      </c>
      <c r="F125" s="1">
        <f>SUMIFS(INDEX(Scores!$H$2:$N$339, 0, MATCH($C125, Scores!$H$1:$N$1, 0)), Scores!$E$2:$E$339, $A125, Scores!$F$2:$F$339, F$1)</f>
        <v>0</v>
      </c>
      <c r="G125" s="1">
        <f>SUMIFS(INDEX(Scores!$H$2:$N$339, 0, MATCH($C125, Scores!$H$1:$N$1, 0)), Scores!$E$2:$E$339, $A125, Scores!$F$2:$F$339,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INDEX(Scores!$G$2:$G$339, MATCH(Clutch!$A126, Scores!$E$2:$E$339, 0))</f>
        <v>DCJ</v>
      </c>
      <c r="C126" s="1" t="s">
        <v>4</v>
      </c>
      <c r="D126" s="1">
        <f>SUMIFS(INDEX(Scores!$H$2:$N$339, 0, MATCH($C126, Scores!$H$1:$N$1, 0)), Scores!$E$2:$E$339, $A126, Scores!$F$2:$F$339, D$1)</f>
        <v>2</v>
      </c>
      <c r="E126" s="1">
        <f>SUMIFS(INDEX(Scores!$H$2:$N$339, 0, MATCH($C126, Scores!$H$1:$N$1, 0)), Scores!$E$2:$E$339, $A126, Scores!$F$2:$F$339, E$1)</f>
        <v>3</v>
      </c>
      <c r="F126" s="1">
        <f>SUMIFS(INDEX(Scores!$H$2:$N$339, 0, MATCH($C126, Scores!$H$1:$N$1, 0)), Scores!$E$2:$E$339, $A126, Scores!$F$2:$F$339, F$1)</f>
        <v>2</v>
      </c>
      <c r="G126" s="1">
        <f>SUMIFS(INDEX(Scores!$H$2:$N$339, 0, MATCH($C126, Scores!$H$1:$N$1, 0)), Scores!$E$2:$E$339, $A126, Scores!$F$2:$F$339,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INDEX(Scores!$G$2:$G$339, MATCH(Clutch!$A127, Scores!$E$2:$E$339, 0))</f>
        <v>DCJ</v>
      </c>
      <c r="C127" s="1" t="s">
        <v>5</v>
      </c>
      <c r="D127" s="1">
        <f>SUMIFS(INDEX(Scores!$H$2:$N$339, 0, MATCH($C127, Scores!$H$1:$N$1, 0)), Scores!$E$2:$E$339, $A127, Scores!$F$2:$F$339, D$1)</f>
        <v>1</v>
      </c>
      <c r="E127" s="1">
        <f>SUMIFS(INDEX(Scores!$H$2:$N$339, 0, MATCH($C127, Scores!$H$1:$N$1, 0)), Scores!$E$2:$E$339, $A127, Scores!$F$2:$F$339, E$1)</f>
        <v>2</v>
      </c>
      <c r="F127" s="1">
        <f>SUMIFS(INDEX(Scores!$H$2:$N$339, 0, MATCH($C127, Scores!$H$1:$N$1, 0)), Scores!$E$2:$E$339, $A127, Scores!$F$2:$F$339, F$1)</f>
        <v>0</v>
      </c>
      <c r="G127" s="1">
        <f>SUMIFS(INDEX(Scores!$H$2:$N$339, 0, MATCH($C127, Scores!$H$1:$N$1, 0)), Scores!$E$2:$E$339, $A127, Scores!$F$2:$F$339,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INDEX(Scores!$G$2:$G$339, MATCH(Clutch!$A128, Scores!$E$2:$E$339, 0))</f>
        <v>JC</v>
      </c>
      <c r="C128" s="1" t="s">
        <v>4</v>
      </c>
      <c r="D128" s="1">
        <f>SUMIFS(INDEX(Scores!$H$2:$N$339, 0, MATCH($C128, Scores!$H$1:$N$1, 0)), Scores!$E$2:$E$339, $A128, Scores!$F$2:$F$339, D$1)</f>
        <v>5</v>
      </c>
      <c r="E128" s="1">
        <f>SUMIFS(INDEX(Scores!$H$2:$N$339, 0, MATCH($C128, Scores!$H$1:$N$1, 0)), Scores!$E$2:$E$339, $A128, Scores!$F$2:$F$339, E$1)</f>
        <v>0</v>
      </c>
      <c r="F128" s="1">
        <f>SUMIFS(INDEX(Scores!$H$2:$N$339, 0, MATCH($C128, Scores!$H$1:$N$1, 0)), Scores!$E$2:$E$339, $A128, Scores!$F$2:$F$339, F$1)</f>
        <v>1</v>
      </c>
      <c r="G128" s="1">
        <f>SUMIFS(INDEX(Scores!$H$2:$N$339, 0, MATCH($C128, Scores!$H$1:$N$1, 0)), Scores!$E$2:$E$339, $A128, Scores!$F$2:$F$339,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INDEX(Scores!$G$2:$G$339, MATCH(Clutch!$A129, Scores!$E$2:$E$339, 0))</f>
        <v>JC</v>
      </c>
      <c r="C129" s="1" t="s">
        <v>5</v>
      </c>
      <c r="D129" s="1">
        <f>SUMIFS(INDEX(Scores!$H$2:$N$339, 0, MATCH($C129, Scores!$H$1:$N$1, 0)), Scores!$E$2:$E$339, $A129, Scores!$F$2:$F$339, D$1)</f>
        <v>1</v>
      </c>
      <c r="E129" s="1">
        <f>SUMIFS(INDEX(Scores!$H$2:$N$339, 0, MATCH($C129, Scores!$H$1:$N$1, 0)), Scores!$E$2:$E$339, $A129, Scores!$F$2:$F$339, E$1)</f>
        <v>2</v>
      </c>
      <c r="F129" s="1">
        <f>SUMIFS(INDEX(Scores!$H$2:$N$339, 0, MATCH($C129, Scores!$H$1:$N$1, 0)), Scores!$E$2:$E$339, $A129, Scores!$F$2:$F$339, F$1)</f>
        <v>0</v>
      </c>
      <c r="G129" s="1">
        <f>SUMIFS(INDEX(Scores!$H$2:$N$339, 0, MATCH($C129, Scores!$H$1:$N$1, 0)), Scores!$E$2:$E$339, $A129, Scores!$F$2:$F$339,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INDEX(Scores!$G$2:$G$339, MATCH(Clutch!$A130, Scores!$E$2:$E$339, 0))</f>
        <v>CJ</v>
      </c>
      <c r="C130" s="1" t="s">
        <v>4</v>
      </c>
      <c r="D130" s="1">
        <f>SUMIFS(INDEX(Scores!$H$2:$N$339, 0, MATCH($C130, Scores!$H$1:$N$1, 0)), Scores!$E$2:$E$339, $A130, Scores!$F$2:$F$339, D$1)</f>
        <v>5</v>
      </c>
      <c r="E130" s="1">
        <f>SUMIFS(INDEX(Scores!$H$2:$N$339, 0, MATCH($C130, Scores!$H$1:$N$1, 0)), Scores!$E$2:$E$339, $A130, Scores!$F$2:$F$339, E$1)</f>
        <v>0</v>
      </c>
      <c r="F130" s="1">
        <f>SUMIFS(INDEX(Scores!$H$2:$N$339, 0, MATCH($C130, Scores!$H$1:$N$1, 0)), Scores!$E$2:$E$339, $A130, Scores!$F$2:$F$339, F$1)</f>
        <v>6</v>
      </c>
      <c r="G130" s="1">
        <f>SUMIFS(INDEX(Scores!$H$2:$N$339, 0, MATCH($C130, Scores!$H$1:$N$1, 0)), Scores!$E$2:$E$339, $A130, Scores!$F$2:$F$339,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INDEX(Scores!$G$2:$G$339, MATCH(Clutch!$A131, Scores!$E$2:$E$339, 0))</f>
        <v>CJ</v>
      </c>
      <c r="C131" s="1" t="s">
        <v>5</v>
      </c>
      <c r="D131" s="1">
        <f>SUMIFS(INDEX(Scores!$H$2:$N$339, 0, MATCH($C131, Scores!$H$1:$N$1, 0)), Scores!$E$2:$E$339, $A131, Scores!$F$2:$F$339, D$1)</f>
        <v>1</v>
      </c>
      <c r="E131" s="1">
        <f>SUMIFS(INDEX(Scores!$H$2:$N$339, 0, MATCH($C131, Scores!$H$1:$N$1, 0)), Scores!$E$2:$E$339, $A131, Scores!$F$2:$F$339, E$1)</f>
        <v>1</v>
      </c>
      <c r="F131" s="1">
        <f>SUMIFS(INDEX(Scores!$H$2:$N$339, 0, MATCH($C131, Scores!$H$1:$N$1, 0)), Scores!$E$2:$E$339, $A131, Scores!$F$2:$F$339, F$1)</f>
        <v>1</v>
      </c>
      <c r="G131" s="1">
        <f>SUMIFS(INDEX(Scores!$H$2:$N$339, 0, MATCH($C131, Scores!$H$1:$N$1, 0)), Scores!$E$2:$E$339, $A131, Scores!$F$2:$F$339,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INDEX(Scores!$G$2:$G$339, MATCH(Clutch!$A132, Scores!$E$2:$E$339, 0))</f>
        <v>JCQ</v>
      </c>
      <c r="C132" s="1" t="s">
        <v>4</v>
      </c>
      <c r="D132" s="1">
        <f>SUMIFS(INDEX(Scores!$H$2:$N$339, 0, MATCH($C132, Scores!$H$1:$N$1, 0)), Scores!$E$2:$E$339, $A132, Scores!$F$2:$F$339, D$1)</f>
        <v>3</v>
      </c>
      <c r="E132" s="1">
        <f>SUMIFS(INDEX(Scores!$H$2:$N$339, 0, MATCH($C132, Scores!$H$1:$N$1, 0)), Scores!$E$2:$E$339, $A132, Scores!$F$2:$F$339, E$1)</f>
        <v>3</v>
      </c>
      <c r="F132" s="1">
        <f>SUMIFS(INDEX(Scores!$H$2:$N$339, 0, MATCH($C132, Scores!$H$1:$N$1, 0)), Scores!$E$2:$E$339, $A132, Scores!$F$2:$F$339, F$1)</f>
        <v>4</v>
      </c>
      <c r="G132" s="1">
        <f>SUMIFS(INDEX(Scores!$H$2:$N$339, 0, MATCH($C132, Scores!$H$1:$N$1, 0)), Scores!$E$2:$E$339, $A132, Scores!$F$2:$F$339,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INDEX(Scores!$G$2:$G$339, MATCH(Clutch!$A133, Scores!$E$2:$E$339, 0))</f>
        <v>JCQ</v>
      </c>
      <c r="C133" s="1" t="s">
        <v>5</v>
      </c>
      <c r="D133" s="1">
        <f>SUMIFS(INDEX(Scores!$H$2:$N$339, 0, MATCH($C133, Scores!$H$1:$N$1, 0)), Scores!$E$2:$E$339, $A133, Scores!$F$2:$F$339, D$1)</f>
        <v>1</v>
      </c>
      <c r="E133" s="1">
        <f>SUMIFS(INDEX(Scores!$H$2:$N$339, 0, MATCH($C133, Scores!$H$1:$N$1, 0)), Scores!$E$2:$E$339, $A133, Scores!$F$2:$F$339, E$1)</f>
        <v>0</v>
      </c>
      <c r="F133" s="1">
        <f>SUMIFS(INDEX(Scores!$H$2:$N$339, 0, MATCH($C133, Scores!$H$1:$N$1, 0)), Scores!$E$2:$E$339, $A133, Scores!$F$2:$F$339, F$1)</f>
        <v>0</v>
      </c>
      <c r="G133" s="1">
        <f>SUMIFS(INDEX(Scores!$H$2:$N$339, 0, MATCH($C133, Scores!$H$1:$N$1, 0)), Scores!$E$2:$E$339, $A133, Scores!$F$2:$F$339,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5" si="268">A132+1</f>
        <v>69</v>
      </c>
      <c r="B134" s="1" t="str">
        <f>INDEX(Scores!$G$2:$G$339, MATCH(Clutch!$A134, Scores!$E$2:$E$339, 0))</f>
        <v>CJQ</v>
      </c>
      <c r="C134" s="1" t="s">
        <v>4</v>
      </c>
      <c r="D134" s="1">
        <f>SUMIFS(INDEX(Scores!$H$2:$N$339, 0, MATCH($C134, Scores!$H$1:$N$1, 0)), Scores!$E$2:$E$339, $A134, Scores!$F$2:$F$339, D$1)</f>
        <v>2</v>
      </c>
      <c r="E134" s="1">
        <f>SUMIFS(INDEX(Scores!$H$2:$N$339, 0, MATCH($C134, Scores!$H$1:$N$1, 0)), Scores!$E$2:$E$339, $A134, Scores!$F$2:$F$339, E$1)</f>
        <v>3</v>
      </c>
      <c r="F134" s="1">
        <f>SUMIFS(INDEX(Scores!$H$2:$N$339, 0, MATCH($C134, Scores!$H$1:$N$1, 0)), Scores!$E$2:$E$339, $A134, Scores!$F$2:$F$339, F$1)</f>
        <v>6</v>
      </c>
      <c r="G134" s="1">
        <f>SUMIFS(INDEX(Scores!$H$2:$N$339, 0, MATCH($C134, Scores!$H$1:$N$1, 0)), Scores!$E$2:$E$339, $A134, Scores!$F$2:$F$339,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INDEX(Scores!$G$2:$G$339, MATCH(Clutch!$A135, Scores!$E$2:$E$339, 0))</f>
        <v>CJQ</v>
      </c>
      <c r="C135" s="1" t="s">
        <v>5</v>
      </c>
      <c r="D135" s="1">
        <f>SUMIFS(INDEX(Scores!$H$2:$N$339, 0, MATCH($C135, Scores!$H$1:$N$1, 0)), Scores!$E$2:$E$339, $A135, Scores!$F$2:$F$339, D$1)</f>
        <v>0</v>
      </c>
      <c r="E135" s="1">
        <f>SUMIFS(INDEX(Scores!$H$2:$N$339, 0, MATCH($C135, Scores!$H$1:$N$1, 0)), Scores!$E$2:$E$339, $A135, Scores!$F$2:$F$339, E$1)</f>
        <v>2</v>
      </c>
      <c r="F135" s="1">
        <f>SUMIFS(INDEX(Scores!$H$2:$N$339, 0, MATCH($C135, Scores!$H$1:$N$1, 0)), Scores!$E$2:$E$339, $A135, Scores!$F$2:$F$339, F$1)</f>
        <v>3</v>
      </c>
      <c r="G135" s="1">
        <f>SUMIFS(INDEX(Scores!$H$2:$N$339, 0, MATCH($C135, Scores!$H$1:$N$1, 0)), Scores!$E$2:$E$339, $A135, Scores!$F$2:$F$339,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INDEX(Scores!$G$2:$G$339, MATCH(Clutch!$A136, Scores!$E$2:$E$339, 0))</f>
        <v>JC</v>
      </c>
      <c r="C136" s="1" t="s">
        <v>4</v>
      </c>
      <c r="D136" s="1">
        <f>SUMIFS(INDEX(Scores!$H$2:$N$339, 0, MATCH($C136, Scores!$H$1:$N$1, 0)), Scores!$E$2:$E$339, $A136, Scores!$F$2:$F$339, D$1)</f>
        <v>0</v>
      </c>
      <c r="E136" s="1">
        <f>SUMIFS(INDEX(Scores!$H$2:$N$339, 0, MATCH($C136, Scores!$H$1:$N$1, 0)), Scores!$E$2:$E$339, $A136, Scores!$F$2:$F$339, E$1)</f>
        <v>5</v>
      </c>
      <c r="F136" s="1">
        <f>SUMIFS(INDEX(Scores!$H$2:$N$339, 0, MATCH($C136, Scores!$H$1:$N$1, 0)), Scores!$E$2:$E$339, $A136, Scores!$F$2:$F$339, F$1)</f>
        <v>4</v>
      </c>
      <c r="G136" s="1">
        <f>SUMIFS(INDEX(Scores!$H$2:$N$339, 0, MATCH($C136, Scores!$H$1:$N$1, 0)), Scores!$E$2:$E$339, $A136, Scores!$F$2:$F$339,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INDEX(Scores!$G$2:$G$339, MATCH(Clutch!$A137, Scores!$E$2:$E$339, 0))</f>
        <v>JC</v>
      </c>
      <c r="C137" s="1" t="s">
        <v>5</v>
      </c>
      <c r="D137" s="1">
        <f>SUMIFS(INDEX(Scores!$H$2:$N$339, 0, MATCH($C137, Scores!$H$1:$N$1, 0)), Scores!$E$2:$E$339, $A137, Scores!$F$2:$F$339, D$1)</f>
        <v>4</v>
      </c>
      <c r="E137" s="1">
        <f>SUMIFS(INDEX(Scores!$H$2:$N$339, 0, MATCH($C137, Scores!$H$1:$N$1, 0)), Scores!$E$2:$E$339, $A137, Scores!$F$2:$F$339, E$1)</f>
        <v>2</v>
      </c>
      <c r="F137" s="1">
        <f>SUMIFS(INDEX(Scores!$H$2:$N$339, 0, MATCH($C137, Scores!$H$1:$N$1, 0)), Scores!$E$2:$E$339, $A137, Scores!$F$2:$F$339, F$1)</f>
        <v>1</v>
      </c>
      <c r="G137" s="1">
        <f>SUMIFS(INDEX(Scores!$H$2:$N$339, 0, MATCH($C137, Scores!$H$1:$N$1, 0)), Scores!$E$2:$E$339, $A137, Scores!$F$2:$F$339,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INDEX(Scores!$G$2:$G$339, MATCH(Clutch!$A138, Scores!$E$2:$E$339, 0))</f>
        <v>CJ</v>
      </c>
      <c r="C138" s="1" t="s">
        <v>4</v>
      </c>
      <c r="D138" s="1">
        <f>SUMIFS(INDEX(Scores!$H$2:$N$339, 0, MATCH($C138, Scores!$H$1:$N$1, 0)), Scores!$E$2:$E$339, $A138, Scores!$F$2:$F$339, D$1)</f>
        <v>8</v>
      </c>
      <c r="E138" s="1">
        <f>SUMIFS(INDEX(Scores!$H$2:$N$339, 0, MATCH($C138, Scores!$H$1:$N$1, 0)), Scores!$E$2:$E$339, $A138, Scores!$F$2:$F$339, E$1)</f>
        <v>2</v>
      </c>
      <c r="F138" s="1">
        <f>SUMIFS(INDEX(Scores!$H$2:$N$339, 0, MATCH($C138, Scores!$H$1:$N$1, 0)), Scores!$E$2:$E$339, $A138, Scores!$F$2:$F$339, F$1)</f>
        <v>3</v>
      </c>
      <c r="G138" s="1">
        <f>SUMIFS(INDEX(Scores!$H$2:$N$339, 0, MATCH($C138, Scores!$H$1:$N$1, 0)), Scores!$E$2:$E$339, $A138, Scores!$F$2:$F$339,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INDEX(Scores!$G$2:$G$339, MATCH(Clutch!$A139, Scores!$E$2:$E$339, 0))</f>
        <v>CJ</v>
      </c>
      <c r="C139" s="1" t="s">
        <v>5</v>
      </c>
      <c r="D139" s="1">
        <f>SUMIFS(INDEX(Scores!$H$2:$N$339, 0, MATCH($C139, Scores!$H$1:$N$1, 0)), Scores!$E$2:$E$339, $A139, Scores!$F$2:$F$339, D$1)</f>
        <v>3</v>
      </c>
      <c r="E139" s="1">
        <f>SUMIFS(INDEX(Scores!$H$2:$N$339, 0, MATCH($C139, Scores!$H$1:$N$1, 0)), Scores!$E$2:$E$339, $A139, Scores!$F$2:$F$339, E$1)</f>
        <v>2</v>
      </c>
      <c r="F139" s="1">
        <f>SUMIFS(INDEX(Scores!$H$2:$N$339, 0, MATCH($C139, Scores!$H$1:$N$1, 0)), Scores!$E$2:$E$339, $A139, Scores!$F$2:$F$339, F$1)</f>
        <v>3</v>
      </c>
      <c r="G139" s="1">
        <f>SUMIFS(INDEX(Scores!$H$2:$N$339, 0, MATCH($C139, Scores!$H$1:$N$1, 0)), Scores!$E$2:$E$339, $A139, Scores!$F$2:$F$339,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INDEX(Scores!$G$2:$G$339, MATCH(Clutch!$A140, Scores!$E$2:$E$339, 0))</f>
        <v>DCJ</v>
      </c>
      <c r="C140" s="1" t="s">
        <v>4</v>
      </c>
      <c r="D140" s="1">
        <f>SUMIFS(INDEX(Scores!$H$2:$N$339, 0, MATCH($C140, Scores!$H$1:$N$1, 0)), Scores!$E$2:$E$339, $A140, Scores!$F$2:$F$339, D$1)</f>
        <v>3</v>
      </c>
      <c r="E140" s="1">
        <f>SUMIFS(INDEX(Scores!$H$2:$N$339, 0, MATCH($C140, Scores!$H$1:$N$1, 0)), Scores!$E$2:$E$339, $A140, Scores!$F$2:$F$339, E$1)</f>
        <v>0</v>
      </c>
      <c r="F140" s="1">
        <f>SUMIFS(INDEX(Scores!$H$2:$N$339, 0, MATCH($C140, Scores!$H$1:$N$1, 0)), Scores!$E$2:$E$339, $A140, Scores!$F$2:$F$339, F$1)</f>
        <v>1</v>
      </c>
      <c r="G140" s="1">
        <f>SUMIFS(INDEX(Scores!$H$2:$N$339, 0, MATCH($C140, Scores!$H$1:$N$1, 0)), Scores!$E$2:$E$339, $A140, Scores!$F$2:$F$339,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INDEX(Scores!$G$2:$G$339, MATCH(Clutch!$A141, Scores!$E$2:$E$339, 0))</f>
        <v>DCJ</v>
      </c>
      <c r="C141" s="1" t="s">
        <v>5</v>
      </c>
      <c r="D141" s="1">
        <f>SUMIFS(INDEX(Scores!$H$2:$N$339, 0, MATCH($C141, Scores!$H$1:$N$1, 0)), Scores!$E$2:$E$339, $A141, Scores!$F$2:$F$339, D$1)</f>
        <v>0</v>
      </c>
      <c r="E141" s="1">
        <f>SUMIFS(INDEX(Scores!$H$2:$N$339, 0, MATCH($C141, Scores!$H$1:$N$1, 0)), Scores!$E$2:$E$339, $A141, Scores!$F$2:$F$339, E$1)</f>
        <v>1</v>
      </c>
      <c r="F141" s="1">
        <f>SUMIFS(INDEX(Scores!$H$2:$N$339, 0, MATCH($C141, Scores!$H$1:$N$1, 0)), Scores!$E$2:$E$339, $A141, Scores!$F$2:$F$339, F$1)</f>
        <v>0</v>
      </c>
      <c r="G141" s="1">
        <f>SUMIFS(INDEX(Scores!$H$2:$N$339, 0, MATCH($C141, Scores!$H$1:$N$1, 0)), Scores!$E$2:$E$339, $A141, Scores!$F$2:$F$339,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INDEX(Scores!$G$2:$G$339, MATCH(Clutch!$A142, Scores!$E$2:$E$339, 0))</f>
        <v>JC</v>
      </c>
      <c r="C142" s="1" t="s">
        <v>4</v>
      </c>
      <c r="D142" s="1">
        <f>SUMIFS(INDEX(Scores!$H$2:$N$339, 0, MATCH($C142, Scores!$H$1:$N$1, 0)), Scores!$E$2:$E$339, $A142, Scores!$F$2:$F$339, D$1)</f>
        <v>1</v>
      </c>
      <c r="E142" s="1">
        <f>SUMIFS(INDEX(Scores!$H$2:$N$339, 0, MATCH($C142, Scores!$H$1:$N$1, 0)), Scores!$E$2:$E$339, $A142, Scores!$F$2:$F$339, E$1)</f>
        <v>0</v>
      </c>
      <c r="F142" s="1">
        <f>SUMIFS(INDEX(Scores!$H$2:$N$339, 0, MATCH($C142, Scores!$H$1:$N$1, 0)), Scores!$E$2:$E$339, $A142, Scores!$F$2:$F$339, F$1)</f>
        <v>1</v>
      </c>
      <c r="G142" s="1">
        <f>SUMIFS(INDEX(Scores!$H$2:$N$339, 0, MATCH($C142, Scores!$H$1:$N$1, 0)), Scores!$E$2:$E$339, $A142, Scores!$F$2:$F$339,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INDEX(Scores!$G$2:$G$339, MATCH(Clutch!$A143, Scores!$E$2:$E$339, 0))</f>
        <v>JC</v>
      </c>
      <c r="C143" s="1" t="s">
        <v>5</v>
      </c>
      <c r="D143" s="1">
        <f>SUMIFS(INDEX(Scores!$H$2:$N$339, 0, MATCH($C143, Scores!$H$1:$N$1, 0)), Scores!$E$2:$E$339, $A143, Scores!$F$2:$F$339, D$1)</f>
        <v>6</v>
      </c>
      <c r="E143" s="1">
        <f>SUMIFS(INDEX(Scores!$H$2:$N$339, 0, MATCH($C143, Scores!$H$1:$N$1, 0)), Scores!$E$2:$E$339, $A143, Scores!$F$2:$F$339, E$1)</f>
        <v>4</v>
      </c>
      <c r="F143" s="1">
        <f>SUMIFS(INDEX(Scores!$H$2:$N$339, 0, MATCH($C143, Scores!$H$1:$N$1, 0)), Scores!$E$2:$E$339, $A143, Scores!$F$2:$F$339, F$1)</f>
        <v>0</v>
      </c>
      <c r="G143" s="1">
        <f>SUMIFS(INDEX(Scores!$H$2:$N$339, 0, MATCH($C143, Scores!$H$1:$N$1, 0)), Scores!$E$2:$E$339, $A143, Scores!$F$2:$F$339,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INDEX(Scores!$G$2:$G$339, MATCH(Clutch!$A144, Scores!$E$2:$E$339, 0))</f>
        <v>JCD</v>
      </c>
      <c r="C144" s="1" t="s">
        <v>4</v>
      </c>
      <c r="D144" s="1">
        <f>SUMIFS(INDEX(Scores!$H$2:$N$339, 0, MATCH($C144, Scores!$H$1:$N$1, 0)), Scores!$E$2:$E$339, $A144, Scores!$F$2:$F$339, D$1)</f>
        <v>4</v>
      </c>
      <c r="E144" s="1">
        <f>SUMIFS(INDEX(Scores!$H$2:$N$339, 0, MATCH($C144, Scores!$H$1:$N$1, 0)), Scores!$E$2:$E$339, $A144, Scores!$F$2:$F$339, E$1)</f>
        <v>1</v>
      </c>
      <c r="F144" s="1">
        <f>SUMIFS(INDEX(Scores!$H$2:$N$339, 0, MATCH($C144, Scores!$H$1:$N$1, 0)), Scores!$E$2:$E$339, $A144, Scores!$F$2:$F$339, F$1)</f>
        <v>2</v>
      </c>
      <c r="G144" s="1">
        <f>SUMIFS(INDEX(Scores!$H$2:$N$339, 0, MATCH($C144, Scores!$H$1:$N$1, 0)), Scores!$E$2:$E$339, $A144, Scores!$F$2:$F$339,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INDEX(Scores!$G$2:$G$339, MATCH(Clutch!$A145, Scores!$E$2:$E$339, 0))</f>
        <v>JCD</v>
      </c>
      <c r="C145" s="1" t="s">
        <v>5</v>
      </c>
      <c r="D145" s="1">
        <f>SUMIFS(INDEX(Scores!$H$2:$N$339, 0, MATCH($C145, Scores!$H$1:$N$1, 0)), Scores!$E$2:$E$339, $A145, Scores!$F$2:$F$339, D$1)</f>
        <v>0</v>
      </c>
      <c r="E145" s="1">
        <f>SUMIFS(INDEX(Scores!$H$2:$N$339, 0, MATCH($C145, Scores!$H$1:$N$1, 0)), Scores!$E$2:$E$339, $A145, Scores!$F$2:$F$339, E$1)</f>
        <v>1</v>
      </c>
      <c r="F145" s="1">
        <f>SUMIFS(INDEX(Scores!$H$2:$N$339, 0, MATCH($C145, Scores!$H$1:$N$1, 0)), Scores!$E$2:$E$339, $A145, Scores!$F$2:$F$339, F$1)</f>
        <v>0</v>
      </c>
      <c r="G145" s="1">
        <f>SUMIFS(INDEX(Scores!$H$2:$N$339, 0, MATCH($C145, Scores!$H$1:$N$1, 0)), Scores!$E$2:$E$339, $A145, Scores!$F$2:$F$339,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INDEX(Scores!$G$2:$G$339, MATCH(Clutch!$A146, Scores!$E$2:$E$339, 0))</f>
        <v>CJ</v>
      </c>
      <c r="C146" s="1" t="s">
        <v>4</v>
      </c>
      <c r="D146" s="1">
        <f>SUMIFS(INDEX(Scores!$H$2:$N$339, 0, MATCH($C146, Scores!$H$1:$N$1, 0)), Scores!$E$2:$E$339, $A146, Scores!$F$2:$F$339, D$1)</f>
        <v>5</v>
      </c>
      <c r="E146" s="1">
        <f>SUMIFS(INDEX(Scores!$H$2:$N$339, 0, MATCH($C146, Scores!$H$1:$N$1, 0)), Scores!$E$2:$E$339, $A146, Scores!$F$2:$F$339, E$1)</f>
        <v>2</v>
      </c>
      <c r="F146" s="1">
        <f>SUMIFS(INDEX(Scores!$H$2:$N$339, 0, MATCH($C146, Scores!$H$1:$N$1, 0)), Scores!$E$2:$E$339, $A146, Scores!$F$2:$F$339, F$1)</f>
        <v>0</v>
      </c>
      <c r="G146" s="1">
        <f>SUMIFS(INDEX(Scores!$H$2:$N$339, 0, MATCH($C146, Scores!$H$1:$N$1, 0)), Scores!$E$2:$E$339, $A146, Scores!$F$2:$F$339,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INDEX(Scores!$G$2:$G$339, MATCH(Clutch!$A147, Scores!$E$2:$E$339, 0))</f>
        <v>CJ</v>
      </c>
      <c r="C147" s="1" t="s">
        <v>5</v>
      </c>
      <c r="D147" s="1">
        <f>SUMIFS(INDEX(Scores!$H$2:$N$339, 0, MATCH($C147, Scores!$H$1:$N$1, 0)), Scores!$E$2:$E$339, $A147, Scores!$F$2:$F$339, D$1)</f>
        <v>4</v>
      </c>
      <c r="E147" s="1">
        <f>SUMIFS(INDEX(Scores!$H$2:$N$339, 0, MATCH($C147, Scores!$H$1:$N$1, 0)), Scores!$E$2:$E$339, $A147, Scores!$F$2:$F$339, E$1)</f>
        <v>3</v>
      </c>
      <c r="F147" s="1">
        <f>SUMIFS(INDEX(Scores!$H$2:$N$339, 0, MATCH($C147, Scores!$H$1:$N$1, 0)), Scores!$E$2:$E$339, $A147, Scores!$F$2:$F$339, F$1)</f>
        <v>0</v>
      </c>
      <c r="G147" s="1">
        <f>SUMIFS(INDEX(Scores!$H$2:$N$339, 0, MATCH($C147, Scores!$H$1:$N$1, 0)), Scores!$E$2:$E$339, $A147, Scores!$F$2:$F$339,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INDEX(Scores!$G$2:$G$339, MATCH(Clutch!$A148, Scores!$E$2:$E$339, 0))</f>
        <v>JC</v>
      </c>
      <c r="C148" s="1" t="s">
        <v>4</v>
      </c>
      <c r="D148" s="1">
        <f>SUMIFS(INDEX(Scores!$H$2:$N$339, 0, MATCH($C148, Scores!$H$1:$N$1, 0)), Scores!$E$2:$E$339, $A148, Scores!$F$2:$F$339, D$1)</f>
        <v>1</v>
      </c>
      <c r="E148" s="1">
        <f>SUMIFS(INDEX(Scores!$H$2:$N$339, 0, MATCH($C148, Scores!$H$1:$N$1, 0)), Scores!$E$2:$E$339, $A148, Scores!$F$2:$F$339, E$1)</f>
        <v>0</v>
      </c>
      <c r="F148" s="1">
        <f>SUMIFS(INDEX(Scores!$H$2:$N$339, 0, MATCH($C148, Scores!$H$1:$N$1, 0)), Scores!$E$2:$E$339, $A148, Scores!$F$2:$F$339, F$1)</f>
        <v>4</v>
      </c>
      <c r="G148" s="1">
        <f>SUMIFS(INDEX(Scores!$H$2:$N$339, 0, MATCH($C148, Scores!$H$1:$N$1, 0)), Scores!$E$2:$E$339, $A148, Scores!$F$2:$F$339,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INDEX(Scores!$G$2:$G$339, MATCH(Clutch!$A149, Scores!$E$2:$E$339, 0))</f>
        <v>JC</v>
      </c>
      <c r="C149" s="1" t="s">
        <v>5</v>
      </c>
      <c r="D149" s="1">
        <f>SUMIFS(INDEX(Scores!$H$2:$N$339, 0, MATCH($C149, Scores!$H$1:$N$1, 0)), Scores!$E$2:$E$339, $A149, Scores!$F$2:$F$339, D$1)</f>
        <v>0</v>
      </c>
      <c r="E149" s="1">
        <f>SUMIFS(INDEX(Scores!$H$2:$N$339, 0, MATCH($C149, Scores!$H$1:$N$1, 0)), Scores!$E$2:$E$339, $A149, Scores!$F$2:$F$339, E$1)</f>
        <v>0</v>
      </c>
      <c r="F149" s="1">
        <f>SUMIFS(INDEX(Scores!$H$2:$N$339, 0, MATCH($C149, Scores!$H$1:$N$1, 0)), Scores!$E$2:$E$339, $A149, Scores!$F$2:$F$339, F$1)</f>
        <v>0</v>
      </c>
      <c r="G149" s="1">
        <f>SUMIFS(INDEX(Scores!$H$2:$N$339, 0, MATCH($C149, Scores!$H$1:$N$1, 0)), Scores!$E$2:$E$339, $A149, Scores!$F$2:$F$339,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INDEX(Scores!$G$2:$G$339, MATCH(Clutch!$A150, Scores!$E$2:$E$339, 0))</f>
        <v>QCJ</v>
      </c>
      <c r="C150" s="1" t="s">
        <v>4</v>
      </c>
      <c r="D150" s="1">
        <f>SUMIFS(INDEX(Scores!$H$2:$N$339, 0, MATCH($C150, Scores!$H$1:$N$1, 0)), Scores!$E$2:$E$339, $A150, Scores!$F$2:$F$339, D$1)</f>
        <v>0</v>
      </c>
      <c r="E150" s="1">
        <f>SUMIFS(INDEX(Scores!$H$2:$N$339, 0, MATCH($C150, Scores!$H$1:$N$1, 0)), Scores!$E$2:$E$339, $A150, Scores!$F$2:$F$339, E$1)</f>
        <v>1</v>
      </c>
      <c r="F150" s="1">
        <f>SUMIFS(INDEX(Scores!$H$2:$N$339, 0, MATCH($C150, Scores!$H$1:$N$1, 0)), Scores!$E$2:$E$339, $A150, Scores!$F$2:$F$339, F$1)</f>
        <v>0</v>
      </c>
      <c r="G150" s="1">
        <f>SUMIFS(INDEX(Scores!$H$2:$N$339, 0, MATCH($C150, Scores!$H$1:$N$1, 0)), Scores!$E$2:$E$339, $A150, Scores!$F$2:$F$339,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INDEX(Scores!$G$2:$G$339, MATCH(Clutch!$A151, Scores!$E$2:$E$339, 0))</f>
        <v>QCJ</v>
      </c>
      <c r="C151" s="1" t="s">
        <v>5</v>
      </c>
      <c r="D151" s="1">
        <f>SUMIFS(INDEX(Scores!$H$2:$N$339, 0, MATCH($C151, Scores!$H$1:$N$1, 0)), Scores!$E$2:$E$339, $A151, Scores!$F$2:$F$339, D$1)</f>
        <v>0</v>
      </c>
      <c r="E151" s="1">
        <f>SUMIFS(INDEX(Scores!$H$2:$N$339, 0, MATCH($C151, Scores!$H$1:$N$1, 0)), Scores!$E$2:$E$339, $A151, Scores!$F$2:$F$339, E$1)</f>
        <v>5</v>
      </c>
      <c r="F151" s="1">
        <f>SUMIFS(INDEX(Scores!$H$2:$N$339, 0, MATCH($C151, Scores!$H$1:$N$1, 0)), Scores!$E$2:$E$339, $A151, Scores!$F$2:$F$339, F$1)</f>
        <v>0</v>
      </c>
      <c r="G151" s="1">
        <f>SUMIFS(INDEX(Scores!$H$2:$N$339, 0, MATCH($C151, Scores!$H$1:$N$1, 0)), Scores!$E$2:$E$339, $A151, Scores!$F$2:$F$339,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INDEX(Scores!$G$2:$G$339, MATCH(Clutch!$A152, Scores!$E$2:$E$339, 0))</f>
        <v>CJQD</v>
      </c>
      <c r="C152" s="1" t="s">
        <v>4</v>
      </c>
      <c r="D152" s="1">
        <f>SUMIFS(INDEX(Scores!$H$2:$N$339, 0, MATCH($C152, Scores!$H$1:$N$1, 0)), Scores!$E$2:$E$339, $A152, Scores!$F$2:$F$339, D$1)</f>
        <v>4</v>
      </c>
      <c r="E152" s="1">
        <f>SUMIFS(INDEX(Scores!$H$2:$N$339, 0, MATCH($C152, Scores!$H$1:$N$1, 0)), Scores!$E$2:$E$339, $A152, Scores!$F$2:$F$339, E$1)</f>
        <v>0</v>
      </c>
      <c r="F152" s="1">
        <f>SUMIFS(INDEX(Scores!$H$2:$N$339, 0, MATCH($C152, Scores!$H$1:$N$1, 0)), Scores!$E$2:$E$339, $A152, Scores!$F$2:$F$339, F$1)</f>
        <v>3</v>
      </c>
      <c r="G152" s="1">
        <f>SUMIFS(INDEX(Scores!$H$2:$N$339, 0, MATCH($C152, Scores!$H$1:$N$1, 0)), Scores!$E$2:$E$339, $A152, Scores!$F$2:$F$339,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INDEX(Scores!$G$2:$G$339, MATCH(Clutch!$A153, Scores!$E$2:$E$339, 0))</f>
        <v>CJQD</v>
      </c>
      <c r="C153" s="1" t="s">
        <v>5</v>
      </c>
      <c r="D153" s="1">
        <f>SUMIFS(INDEX(Scores!$H$2:$N$339, 0, MATCH($C153, Scores!$H$1:$N$1, 0)), Scores!$E$2:$E$339, $A153, Scores!$F$2:$F$339, D$1)</f>
        <v>0</v>
      </c>
      <c r="E153" s="1">
        <f>SUMIFS(INDEX(Scores!$H$2:$N$339, 0, MATCH($C153, Scores!$H$1:$N$1, 0)), Scores!$E$2:$E$339, $A153, Scores!$F$2:$F$339, E$1)</f>
        <v>1</v>
      </c>
      <c r="F153" s="1">
        <f>SUMIFS(INDEX(Scores!$H$2:$N$339, 0, MATCH($C153, Scores!$H$1:$N$1, 0)), Scores!$E$2:$E$339, $A153, Scores!$F$2:$F$339, F$1)</f>
        <v>0</v>
      </c>
      <c r="G153" s="1">
        <f>SUMIFS(INDEX(Scores!$H$2:$N$339, 0, MATCH($C153, Scores!$H$1:$N$1, 0)), Scores!$E$2:$E$339, $A153, Scores!$F$2:$F$339,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INDEX(Scores!$G$2:$G$339, MATCH(Clutch!$A154, Scores!$E$2:$E$339, 0))</f>
        <v>CJQ</v>
      </c>
      <c r="C154" s="1" t="s">
        <v>4</v>
      </c>
      <c r="D154" s="1">
        <f>SUMIFS(INDEX(Scores!$H$2:$N$339, 0, MATCH($C154, Scores!$H$1:$N$1, 0)), Scores!$E$2:$E$339, $A154, Scores!$F$2:$F$339, D$1)</f>
        <v>3</v>
      </c>
      <c r="E154" s="1">
        <f>SUMIFS(INDEX(Scores!$H$2:$N$339, 0, MATCH($C154, Scores!$H$1:$N$1, 0)), Scores!$E$2:$E$339, $A154, Scores!$F$2:$F$339, E$1)</f>
        <v>4</v>
      </c>
      <c r="F154" s="1">
        <f>SUMIFS(INDEX(Scores!$H$2:$N$339, 0, MATCH($C154, Scores!$H$1:$N$1, 0)), Scores!$E$2:$E$339, $A154, Scores!$F$2:$F$339, F$1)</f>
        <v>5</v>
      </c>
      <c r="G154" s="1">
        <f>SUMIFS(INDEX(Scores!$H$2:$N$339, 0, MATCH($C154, Scores!$H$1:$N$1, 0)), Scores!$E$2:$E$339, $A154, Scores!$F$2:$F$339,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INDEX(Scores!$G$2:$G$339, MATCH(Clutch!$A155, Scores!$E$2:$E$339, 0))</f>
        <v>CJQ</v>
      </c>
      <c r="C155" s="1" t="s">
        <v>5</v>
      </c>
      <c r="D155" s="1">
        <f>SUMIFS(INDEX(Scores!$H$2:$N$339, 0, MATCH($C155, Scores!$H$1:$N$1, 0)), Scores!$E$2:$E$339, $A155, Scores!$F$2:$F$339, D$1)</f>
        <v>2</v>
      </c>
      <c r="E155" s="1">
        <f>SUMIFS(INDEX(Scores!$H$2:$N$339, 0, MATCH($C155, Scores!$H$1:$N$1, 0)), Scores!$E$2:$E$339, $A155, Scores!$F$2:$F$339, E$1)</f>
        <v>1</v>
      </c>
      <c r="F155" s="1">
        <f>SUMIFS(INDEX(Scores!$H$2:$N$339, 0, MATCH($C155, Scores!$H$1:$N$1, 0)), Scores!$E$2:$E$339, $A155, Scores!$F$2:$F$339, F$1)</f>
        <v>0</v>
      </c>
      <c r="G155" s="1">
        <f>SUMIFS(INDEX(Scores!$H$2:$N$339, 0, MATCH($C155, Scores!$H$1:$N$1, 0)), Scores!$E$2:$E$339, $A155, Scores!$F$2:$F$339,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INDEX(Scores!$G$2:$G$339, MATCH(Clutch!$A156, Scores!$E$2:$E$339, 0))</f>
        <v>CJ</v>
      </c>
      <c r="C156" s="1" t="s">
        <v>4</v>
      </c>
      <c r="D156" s="1">
        <f>SUMIFS(INDEX(Scores!$H$2:$N$339, 0, MATCH($C156, Scores!$H$1:$N$1, 0)), Scores!$E$2:$E$339, $A156, Scores!$F$2:$F$339, D$1)</f>
        <v>3</v>
      </c>
      <c r="E156" s="1">
        <f>SUMIFS(INDEX(Scores!$H$2:$N$339, 0, MATCH($C156, Scores!$H$1:$N$1, 0)), Scores!$E$2:$E$339, $A156, Scores!$F$2:$F$339, E$1)</f>
        <v>1</v>
      </c>
      <c r="F156" s="1">
        <f>SUMIFS(INDEX(Scores!$H$2:$N$339, 0, MATCH($C156, Scores!$H$1:$N$1, 0)), Scores!$E$2:$E$339, $A156, Scores!$F$2:$F$339, F$1)</f>
        <v>2</v>
      </c>
      <c r="G156" s="1">
        <f>SUMIFS(INDEX(Scores!$H$2:$N$339, 0, MATCH($C156, Scores!$H$1:$N$1, 0)), Scores!$E$2:$E$339, $A156, Scores!$F$2:$F$339,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INDEX(Scores!$G$2:$G$339, MATCH(Clutch!$A157, Scores!$E$2:$E$339, 0))</f>
        <v>CJ</v>
      </c>
      <c r="C157" s="1" t="s">
        <v>5</v>
      </c>
      <c r="D157" s="1">
        <f>SUMIFS(INDEX(Scores!$H$2:$N$339, 0, MATCH($C157, Scores!$H$1:$N$1, 0)), Scores!$E$2:$E$339, $A157, Scores!$F$2:$F$339, D$1)</f>
        <v>0</v>
      </c>
      <c r="E157" s="1">
        <f>SUMIFS(INDEX(Scores!$H$2:$N$339, 0, MATCH($C157, Scores!$H$1:$N$1, 0)), Scores!$E$2:$E$339, $A157, Scores!$F$2:$F$339, E$1)</f>
        <v>0</v>
      </c>
      <c r="F157" s="1">
        <f>SUMIFS(INDEX(Scores!$H$2:$N$339, 0, MATCH($C157, Scores!$H$1:$N$1, 0)), Scores!$E$2:$E$339, $A157, Scores!$F$2:$F$339, F$1)</f>
        <v>0</v>
      </c>
      <c r="G157" s="1">
        <f>SUMIFS(INDEX(Scores!$H$2:$N$339, 0, MATCH($C157, Scores!$H$1:$N$1, 0)), Scores!$E$2:$E$339, $A157, Scores!$F$2:$F$339,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INDEX(Scores!$G$2:$G$339, MATCH(Clutch!$A158, Scores!$E$2:$E$339, 0))</f>
        <v>JDC</v>
      </c>
      <c r="C158" s="1" t="s">
        <v>4</v>
      </c>
      <c r="D158" s="1">
        <f>SUMIFS(INDEX(Scores!$H$2:$N$339, 0, MATCH($C158, Scores!$H$1:$N$1, 0)), Scores!$E$2:$E$339, $A158, Scores!$F$2:$F$339, D$1)</f>
        <v>3</v>
      </c>
      <c r="E158" s="1">
        <f>SUMIFS(INDEX(Scores!$H$2:$N$339, 0, MATCH($C158, Scores!$H$1:$N$1, 0)), Scores!$E$2:$E$339, $A158, Scores!$F$2:$F$339, E$1)</f>
        <v>6</v>
      </c>
      <c r="F158" s="1">
        <f>SUMIFS(INDEX(Scores!$H$2:$N$339, 0, MATCH($C158, Scores!$H$1:$N$1, 0)), Scores!$E$2:$E$339, $A158, Scores!$F$2:$F$339, F$1)</f>
        <v>3</v>
      </c>
      <c r="G158" s="1">
        <f>SUMIFS(INDEX(Scores!$H$2:$N$339, 0, MATCH($C158, Scores!$H$1:$N$1, 0)), Scores!$E$2:$E$339, $A158, Scores!$F$2:$F$339,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INDEX(Scores!$G$2:$G$339, MATCH(Clutch!$A159, Scores!$E$2:$E$339, 0))</f>
        <v>JDC</v>
      </c>
      <c r="C159" s="1" t="s">
        <v>5</v>
      </c>
      <c r="D159" s="1">
        <f>SUMIFS(INDEX(Scores!$H$2:$N$339, 0, MATCH($C159, Scores!$H$1:$N$1, 0)), Scores!$E$2:$E$339, $A159, Scores!$F$2:$F$339, D$1)</f>
        <v>0</v>
      </c>
      <c r="E159" s="1">
        <f>SUMIFS(INDEX(Scores!$H$2:$N$339, 0, MATCH($C159, Scores!$H$1:$N$1, 0)), Scores!$E$2:$E$339, $A159, Scores!$F$2:$F$339, E$1)</f>
        <v>2</v>
      </c>
      <c r="F159" s="1">
        <f>SUMIFS(INDEX(Scores!$H$2:$N$339, 0, MATCH($C159, Scores!$H$1:$N$1, 0)), Scores!$E$2:$E$339, $A159, Scores!$F$2:$F$339, F$1)</f>
        <v>3</v>
      </c>
      <c r="G159" s="1">
        <f>SUMIFS(INDEX(Scores!$H$2:$N$339, 0, MATCH($C159, Scores!$H$1:$N$1, 0)), Scores!$E$2:$E$339, $A159, Scores!$F$2:$F$339,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INDEX(Scores!$G$2:$G$339, MATCH(Clutch!$A160, Scores!$E$2:$E$339, 0))</f>
        <v>CJ</v>
      </c>
      <c r="C160" s="1" t="s">
        <v>4</v>
      </c>
      <c r="D160" s="1">
        <f>SUMIFS(INDEX(Scores!$H$2:$N$339, 0, MATCH($C160, Scores!$H$1:$N$1, 0)), Scores!$E$2:$E$339, $A160, Scores!$F$2:$F$339, D$1)</f>
        <v>6</v>
      </c>
      <c r="E160" s="1">
        <f>SUMIFS(INDEX(Scores!$H$2:$N$339, 0, MATCH($C160, Scores!$H$1:$N$1, 0)), Scores!$E$2:$E$339, $A160, Scores!$F$2:$F$339, E$1)</f>
        <v>3</v>
      </c>
      <c r="F160" s="1">
        <f>SUMIFS(INDEX(Scores!$H$2:$N$339, 0, MATCH($C160, Scores!$H$1:$N$1, 0)), Scores!$E$2:$E$339, $A160, Scores!$F$2:$F$339, F$1)</f>
        <v>3</v>
      </c>
      <c r="G160" s="1">
        <f>SUMIFS(INDEX(Scores!$H$2:$N$339, 0, MATCH($C160, Scores!$H$1:$N$1, 0)), Scores!$E$2:$E$339, $A160, Scores!$F$2:$F$339,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INDEX(Scores!$G$2:$G$339, MATCH(Clutch!$A161, Scores!$E$2:$E$339, 0))</f>
        <v>CJ</v>
      </c>
      <c r="C161" s="1" t="s">
        <v>5</v>
      </c>
      <c r="D161" s="1">
        <f>SUMIFS(INDEX(Scores!$H$2:$N$339, 0, MATCH($C161, Scores!$H$1:$N$1, 0)), Scores!$E$2:$E$339, $A161, Scores!$F$2:$F$339, D$1)</f>
        <v>4</v>
      </c>
      <c r="E161" s="1">
        <f>SUMIFS(INDEX(Scores!$H$2:$N$339, 0, MATCH($C161, Scores!$H$1:$N$1, 0)), Scores!$E$2:$E$339, $A161, Scores!$F$2:$F$339, E$1)</f>
        <v>0</v>
      </c>
      <c r="F161" s="1">
        <f>SUMIFS(INDEX(Scores!$H$2:$N$339, 0, MATCH($C161, Scores!$H$1:$N$1, 0)), Scores!$E$2:$E$339, $A161, Scores!$F$2:$F$339, F$1)</f>
        <v>1</v>
      </c>
      <c r="G161" s="1">
        <f>SUMIFS(INDEX(Scores!$H$2:$N$339, 0, MATCH($C161, Scores!$H$1:$N$1, 0)), Scores!$E$2:$E$339, $A161, Scores!$F$2:$F$339,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INDEX(Scores!$G$2:$G$339, MATCH(Clutch!$A162, Scores!$E$2:$E$339, 0))</f>
        <v>JC</v>
      </c>
      <c r="C162" s="1" t="s">
        <v>4</v>
      </c>
      <c r="D162" s="1">
        <f>SUMIFS(INDEX(Scores!$H$2:$N$339, 0, MATCH($C162, Scores!$H$1:$N$1, 0)), Scores!$E$2:$E$339, $A162, Scores!$F$2:$F$339, D$1)</f>
        <v>2</v>
      </c>
      <c r="E162" s="1">
        <f>SUMIFS(INDEX(Scores!$H$2:$N$339, 0, MATCH($C162, Scores!$H$1:$N$1, 0)), Scores!$E$2:$E$339, $A162, Scores!$F$2:$F$339, E$1)</f>
        <v>1</v>
      </c>
      <c r="F162" s="1">
        <f>SUMIFS(INDEX(Scores!$H$2:$N$339, 0, MATCH($C162, Scores!$H$1:$N$1, 0)), Scores!$E$2:$E$339, $A162, Scores!$F$2:$F$339, F$1)</f>
        <v>7</v>
      </c>
      <c r="G162" s="1">
        <f>SUMIFS(INDEX(Scores!$H$2:$N$339, 0, MATCH($C162, Scores!$H$1:$N$1, 0)), Scores!$E$2:$E$339, $A162, Scores!$F$2:$F$339,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INDEX(Scores!$G$2:$G$339, MATCH(Clutch!$A163, Scores!$E$2:$E$339, 0))</f>
        <v>JC</v>
      </c>
      <c r="C163" s="1" t="s">
        <v>5</v>
      </c>
      <c r="D163" s="1">
        <f>SUMIFS(INDEX(Scores!$H$2:$N$339, 0, MATCH($C163, Scores!$H$1:$N$1, 0)), Scores!$E$2:$E$339, $A163, Scores!$F$2:$F$339, D$1)</f>
        <v>3</v>
      </c>
      <c r="E163" s="1">
        <f>SUMIFS(INDEX(Scores!$H$2:$N$339, 0, MATCH($C163, Scores!$H$1:$N$1, 0)), Scores!$E$2:$E$339, $A163, Scores!$F$2:$F$339, E$1)</f>
        <v>0</v>
      </c>
      <c r="F163" s="1">
        <f>SUMIFS(INDEX(Scores!$H$2:$N$339, 0, MATCH($C163, Scores!$H$1:$N$1, 0)), Scores!$E$2:$E$339, $A163, Scores!$F$2:$F$339, F$1)</f>
        <v>2</v>
      </c>
      <c r="G163" s="1">
        <f>SUMIFS(INDEX(Scores!$H$2:$N$339, 0, MATCH($C163, Scores!$H$1:$N$1, 0)), Scores!$E$2:$E$339, $A163, Scores!$F$2:$F$339,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INDEX(Scores!$G$2:$G$339, MATCH(Clutch!$A164, Scores!$E$2:$E$339, 0))</f>
        <v>JC</v>
      </c>
      <c r="C164" s="1" t="s">
        <v>4</v>
      </c>
      <c r="D164" s="1">
        <f>SUMIFS(INDEX(Scores!$H$2:$N$339, 0, MATCH($C164, Scores!$H$1:$N$1, 0)), Scores!$E$2:$E$339, $A164, Scores!$F$2:$F$339, D$1)</f>
        <v>1</v>
      </c>
      <c r="E164" s="1">
        <f>SUMIFS(INDEX(Scores!$H$2:$N$339, 0, MATCH($C164, Scores!$H$1:$N$1, 0)), Scores!$E$2:$E$339, $A164, Scores!$F$2:$F$339, E$1)</f>
        <v>0</v>
      </c>
      <c r="F164" s="1">
        <f>SUMIFS(INDEX(Scores!$H$2:$N$339, 0, MATCH($C164, Scores!$H$1:$N$1, 0)), Scores!$E$2:$E$339, $A164, Scores!$F$2:$F$339, F$1)</f>
        <v>4</v>
      </c>
      <c r="G164" s="1">
        <f>SUMIFS(INDEX(Scores!$H$2:$N$339, 0, MATCH($C164, Scores!$H$1:$N$1, 0)), Scores!$E$2:$E$339, $A164, Scores!$F$2:$F$339,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INDEX(Scores!$G$2:$G$339, MATCH(Clutch!$A165, Scores!$E$2:$E$339, 0))</f>
        <v>JC</v>
      </c>
      <c r="C165" s="1" t="s">
        <v>5</v>
      </c>
      <c r="D165" s="1">
        <f>SUMIFS(INDEX(Scores!$H$2:$N$339, 0, MATCH($C165, Scores!$H$1:$N$1, 0)), Scores!$E$2:$E$339, $A165, Scores!$F$2:$F$339, D$1)</f>
        <v>0</v>
      </c>
      <c r="E165" s="1">
        <f>SUMIFS(INDEX(Scores!$H$2:$N$339, 0, MATCH($C165, Scores!$H$1:$N$1, 0)), Scores!$E$2:$E$339, $A165, Scores!$F$2:$F$339, E$1)</f>
        <v>2</v>
      </c>
      <c r="F165" s="1">
        <f>SUMIFS(INDEX(Scores!$H$2:$N$339, 0, MATCH($C165, Scores!$H$1:$N$1, 0)), Scores!$E$2:$E$339, $A165, Scores!$F$2:$F$339, F$1)</f>
        <v>3</v>
      </c>
      <c r="G165" s="1">
        <f>SUMIFS(INDEX(Scores!$H$2:$N$339, 0, MATCH($C165, Scores!$H$1:$N$1, 0)), Scores!$E$2:$E$339, $A165, Scores!$F$2:$F$339,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INDEX(Scores!$G$2:$G$339, MATCH(Clutch!$A166, Scores!$E$2:$E$339, 0))</f>
        <v>CJ</v>
      </c>
      <c r="C166" s="1" t="s">
        <v>4</v>
      </c>
      <c r="D166" s="1">
        <f>SUMIFS(INDEX(Scores!$H$2:$N$339, 0, MATCH($C166, Scores!$H$1:$N$1, 0)), Scores!$E$2:$E$339, $A166, Scores!$F$2:$F$339, D$1)</f>
        <v>3</v>
      </c>
      <c r="E166" s="1">
        <f>SUMIFS(INDEX(Scores!$H$2:$N$339, 0, MATCH($C166, Scores!$H$1:$N$1, 0)), Scores!$E$2:$E$339, $A166, Scores!$F$2:$F$339, E$1)</f>
        <v>3</v>
      </c>
      <c r="F166" s="1">
        <f>SUMIFS(INDEX(Scores!$H$2:$N$339, 0, MATCH($C166, Scores!$H$1:$N$1, 0)), Scores!$E$2:$E$339, $A166, Scores!$F$2:$F$339, F$1)</f>
        <v>2</v>
      </c>
      <c r="G166" s="1">
        <f>SUMIFS(INDEX(Scores!$H$2:$N$339, 0, MATCH($C166, Scores!$H$1:$N$1, 0)), Scores!$E$2:$E$339, $A166, Scores!$F$2:$F$339,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INDEX(Scores!$G$2:$G$339, MATCH(Clutch!$A167, Scores!$E$2:$E$339, 0))</f>
        <v>CJ</v>
      </c>
      <c r="C167" s="1" t="s">
        <v>5</v>
      </c>
      <c r="D167" s="1">
        <f>SUMIFS(INDEX(Scores!$H$2:$N$339, 0, MATCH($C167, Scores!$H$1:$N$1, 0)), Scores!$E$2:$E$339, $A167, Scores!$F$2:$F$339, D$1)</f>
        <v>0</v>
      </c>
      <c r="E167" s="1">
        <f>SUMIFS(INDEX(Scores!$H$2:$N$339, 0, MATCH($C167, Scores!$H$1:$N$1, 0)), Scores!$E$2:$E$339, $A167, Scores!$F$2:$F$339, E$1)</f>
        <v>0</v>
      </c>
      <c r="F167" s="1">
        <f>SUMIFS(INDEX(Scores!$H$2:$N$339, 0, MATCH($C167, Scores!$H$1:$N$1, 0)), Scores!$E$2:$E$339, $A167, Scores!$F$2:$F$339, F$1)</f>
        <v>4</v>
      </c>
      <c r="G167" s="1">
        <f>SUMIFS(INDEX(Scores!$H$2:$N$339, 0, MATCH($C167, Scores!$H$1:$N$1, 0)), Scores!$E$2:$E$339, $A167, Scores!$F$2:$F$339,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INDEX(Scores!$G$2:$G$339, MATCH(Clutch!$A168, Scores!$E$2:$E$339, 0))</f>
        <v>JC</v>
      </c>
      <c r="C168" s="1" t="s">
        <v>4</v>
      </c>
      <c r="D168" s="1">
        <f>SUMIFS(INDEX(Scores!$H$2:$N$339, 0, MATCH($C168, Scores!$H$1:$N$1, 0)), Scores!$E$2:$E$339, $A168, Scores!$F$2:$F$339, D$1)</f>
        <v>0</v>
      </c>
      <c r="E168" s="1">
        <f>SUMIFS(INDEX(Scores!$H$2:$N$339, 0, MATCH($C168, Scores!$H$1:$N$1, 0)), Scores!$E$2:$E$339, $A168, Scores!$F$2:$F$339, E$1)</f>
        <v>3</v>
      </c>
      <c r="F168" s="1">
        <f>SUMIFS(INDEX(Scores!$H$2:$N$339, 0, MATCH($C168, Scores!$H$1:$N$1, 0)), Scores!$E$2:$E$339, $A168, Scores!$F$2:$F$339, F$1)</f>
        <v>1</v>
      </c>
      <c r="G168" s="1">
        <f>SUMIFS(INDEX(Scores!$H$2:$N$339, 0, MATCH($C168, Scores!$H$1:$N$1, 0)), Scores!$E$2:$E$339, $A168, Scores!$F$2:$F$339,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INDEX(Scores!$G$2:$G$339, MATCH(Clutch!$A169, Scores!$E$2:$E$339, 0))</f>
        <v>JC</v>
      </c>
      <c r="C169" s="1" t="s">
        <v>5</v>
      </c>
      <c r="D169" s="1">
        <f>SUMIFS(INDEX(Scores!$H$2:$N$339, 0, MATCH($C169, Scores!$H$1:$N$1, 0)), Scores!$E$2:$E$339, $A169, Scores!$F$2:$F$339, D$1)</f>
        <v>0</v>
      </c>
      <c r="E169" s="1">
        <f>SUMIFS(INDEX(Scores!$H$2:$N$339, 0, MATCH($C169, Scores!$H$1:$N$1, 0)), Scores!$E$2:$E$339, $A169, Scores!$F$2:$F$339, E$1)</f>
        <v>0</v>
      </c>
      <c r="F169" s="1">
        <f>SUMIFS(INDEX(Scores!$H$2:$N$339, 0, MATCH($C169, Scores!$H$1:$N$1, 0)), Scores!$E$2:$E$339, $A169, Scores!$F$2:$F$339, F$1)</f>
        <v>3</v>
      </c>
      <c r="G169" s="1">
        <f>SUMIFS(INDEX(Scores!$H$2:$N$339, 0, MATCH($C169, Scores!$H$1:$N$1, 0)), Scores!$E$2:$E$339, $A169, Scores!$F$2:$F$339,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INDEX(Scores!$G$2:$G$339, MATCH(Clutch!$A170, Scores!$E$2:$E$339, 0))</f>
        <v>CJ</v>
      </c>
      <c r="C170" s="1" t="s">
        <v>4</v>
      </c>
      <c r="D170" s="1">
        <f>SUMIFS(INDEX(Scores!$H$2:$N$339, 0, MATCH($C170, Scores!$H$1:$N$1, 0)), Scores!$E$2:$E$339, $A170, Scores!$F$2:$F$339, D$1)</f>
        <v>1</v>
      </c>
      <c r="E170" s="1">
        <f>SUMIFS(INDEX(Scores!$H$2:$N$339, 0, MATCH($C170, Scores!$H$1:$N$1, 0)), Scores!$E$2:$E$339, $A170, Scores!$F$2:$F$339, E$1)</f>
        <v>4</v>
      </c>
      <c r="F170" s="1">
        <f>SUMIFS(INDEX(Scores!$H$2:$N$339, 0, MATCH($C170, Scores!$H$1:$N$1, 0)), Scores!$E$2:$E$339, $A170, Scores!$F$2:$F$339, F$1)</f>
        <v>4</v>
      </c>
      <c r="G170" s="1">
        <f>SUMIFS(INDEX(Scores!$H$2:$N$339, 0, MATCH($C170, Scores!$H$1:$N$1, 0)), Scores!$E$2:$E$339, $A170, Scores!$F$2:$F$339, G$1)</f>
        <v>0</v>
      </c>
      <c r="H170" s="1" t="str">
        <f t="shared" si="257"/>
        <v>Caleb</v>
      </c>
      <c r="I170" s="1">
        <f t="shared" ref="I170:I202" si="341">IF($H170=$C170, SUM($D170:$E170)-SUM($D171:$E171), SUM($D170:$E170) - SUM($D171:$F171))</f>
        <v>1</v>
      </c>
      <c r="J170" s="1">
        <f t="shared" ref="J170:J202" si="342">IF($H170=$C170, SUM($D170:$F170)-SUM($D171:$E171), SUM($D170:$F170)-SUM($D171:$F171))</f>
        <v>5</v>
      </c>
      <c r="K170" s="1" t="str">
        <f t="shared" si="262"/>
        <v/>
      </c>
      <c r="L170" s="1">
        <f t="shared" si="265"/>
        <v>1</v>
      </c>
    </row>
    <row r="171" spans="1:12">
      <c r="A171" s="1">
        <f t="shared" si="268"/>
        <v>88</v>
      </c>
      <c r="B171" s="1" t="str">
        <f>INDEX(Scores!$G$2:$G$339, MATCH(Clutch!$A171, Scores!$E$2:$E$339, 0))</f>
        <v>CJ</v>
      </c>
      <c r="C171" s="1" t="s">
        <v>5</v>
      </c>
      <c r="D171" s="1">
        <f>SUMIFS(INDEX(Scores!$H$2:$N$339, 0, MATCH($C171, Scores!$H$1:$N$1, 0)), Scores!$E$2:$E$339, $A171, Scores!$F$2:$F$339, D$1)</f>
        <v>1</v>
      </c>
      <c r="E171" s="1">
        <f>SUMIFS(INDEX(Scores!$H$2:$N$339, 0, MATCH($C171, Scores!$H$1:$N$1, 0)), Scores!$E$2:$E$339, $A171, Scores!$F$2:$F$339, E$1)</f>
        <v>3</v>
      </c>
      <c r="F171" s="1">
        <f>SUMIFS(INDEX(Scores!$H$2:$N$339, 0, MATCH($C171, Scores!$H$1:$N$1, 0)), Scores!$E$2:$E$339, $A171, Scores!$F$2:$F$339, F$1)</f>
        <v>4</v>
      </c>
      <c r="G171" s="1">
        <f>SUMIFS(INDEX(Scores!$H$2:$N$339, 0, MATCH($C171, Scores!$H$1:$N$1, 0)), Scores!$E$2:$E$339, $A171, Scores!$F$2:$F$339, G$1)</f>
        <v>0</v>
      </c>
      <c r="H171" s="1" t="str">
        <f t="shared" si="257"/>
        <v>Caleb</v>
      </c>
      <c r="I171" s="1">
        <f t="shared" ref="I171:I193" si="343">IF($H171=$C171, SUM($D171:$E171)-SUM($D170:$E170), SUM($D171:$E171) - SUM($D170:$F170))</f>
        <v>-5</v>
      </c>
      <c r="J171" s="1">
        <f t="shared" ref="J171:J203" si="344">IF($H171=$C171, SUM($D171:$F171)-SUM($D170:$E170), SUM($D171:$F171)-SUM($D170:$F170))</f>
        <v>-1</v>
      </c>
      <c r="K171" s="1">
        <f t="shared" si="262"/>
        <v>0</v>
      </c>
      <c r="L171" s="1" t="str">
        <f t="shared" si="265"/>
        <v>&lt;-3</v>
      </c>
    </row>
    <row r="172" spans="1:12">
      <c r="A172" s="1">
        <f t="shared" si="268"/>
        <v>89</v>
      </c>
      <c r="B172" s="1" t="str">
        <f>INDEX(Scores!$G$2:$G$339, MATCH(Clutch!$A172, Scores!$E$2:$E$339, 0))</f>
        <v>JVC</v>
      </c>
      <c r="C172" s="1" t="s">
        <v>4</v>
      </c>
      <c r="D172" s="1">
        <f>SUMIFS(INDEX(Scores!$H$2:$N$339, 0, MATCH($C172, Scores!$H$1:$N$1, 0)), Scores!$E$2:$E$339, $A172, Scores!$F$2:$F$339, D$1)</f>
        <v>1</v>
      </c>
      <c r="E172" s="1">
        <f>SUMIFS(INDEX(Scores!$H$2:$N$339, 0, MATCH($C172, Scores!$H$1:$N$1, 0)), Scores!$E$2:$E$339, $A172, Scores!$F$2:$F$339, E$1)</f>
        <v>0</v>
      </c>
      <c r="F172" s="1">
        <f>SUMIFS(INDEX(Scores!$H$2:$N$339, 0, MATCH($C172, Scores!$H$1:$N$1, 0)), Scores!$E$2:$E$339, $A172, Scores!$F$2:$F$339, F$1)</f>
        <v>1</v>
      </c>
      <c r="G172" s="1">
        <f>SUMIFS(INDEX(Scores!$H$2:$N$339, 0, MATCH($C172, Scores!$H$1:$N$1, 0)), Scores!$E$2:$E$339, $A172, Scores!$F$2:$F$339,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INDEX(Scores!$G$2:$G$339, MATCH(Clutch!$A173, Scores!$E$2:$E$339, 0))</f>
        <v>JVC</v>
      </c>
      <c r="C173" s="1" t="s">
        <v>5</v>
      </c>
      <c r="D173" s="1">
        <f>SUMIFS(INDEX(Scores!$H$2:$N$339, 0, MATCH($C173, Scores!$H$1:$N$1, 0)), Scores!$E$2:$E$339, $A173, Scores!$F$2:$F$339, D$1)</f>
        <v>2</v>
      </c>
      <c r="E173" s="1">
        <f>SUMIFS(INDEX(Scores!$H$2:$N$339, 0, MATCH($C173, Scores!$H$1:$N$1, 0)), Scores!$E$2:$E$339, $A173, Scores!$F$2:$F$339, E$1)</f>
        <v>1</v>
      </c>
      <c r="F173" s="1">
        <f>SUMIFS(INDEX(Scores!$H$2:$N$339, 0, MATCH($C173, Scores!$H$1:$N$1, 0)), Scores!$E$2:$E$339, $A173, Scores!$F$2:$F$339, F$1)</f>
        <v>1</v>
      </c>
      <c r="G173" s="1">
        <f>SUMIFS(INDEX(Scores!$H$2:$N$339, 0, MATCH($C173, Scores!$H$1:$N$1, 0)), Scores!$E$2:$E$339, $A173, Scores!$F$2:$F$339, G$1)</f>
        <v>0</v>
      </c>
      <c r="H173" s="1" t="str">
        <f t="shared" si="345"/>
        <v>Joshua</v>
      </c>
      <c r="I173" s="1">
        <f t="shared" si="343"/>
        <v>2</v>
      </c>
      <c r="J173" s="1">
        <f t="shared" si="344"/>
        <v>3</v>
      </c>
      <c r="K173" s="1" t="str">
        <f t="shared" si="346"/>
        <v/>
      </c>
      <c r="L173" s="1">
        <f t="shared" si="347"/>
        <v>2</v>
      </c>
    </row>
    <row r="174" spans="1:12">
      <c r="A174" s="1">
        <f t="shared" si="268"/>
        <v>90</v>
      </c>
      <c r="B174" s="1" t="str">
        <f>INDEX(Scores!$G$2:$G$339, MATCH(Clutch!$A174, Scores!$E$2:$E$339, 0))</f>
        <v>JC</v>
      </c>
      <c r="C174" s="1" t="s">
        <v>4</v>
      </c>
      <c r="D174" s="1">
        <f>SUMIFS(INDEX(Scores!$H$2:$N$339, 0, MATCH($C174, Scores!$H$1:$N$1, 0)), Scores!$E$2:$E$339, $A174, Scores!$F$2:$F$339, D$1)</f>
        <v>1</v>
      </c>
      <c r="E174" s="1">
        <f>SUMIFS(INDEX(Scores!$H$2:$N$339, 0, MATCH($C174, Scores!$H$1:$N$1, 0)), Scores!$E$2:$E$339, $A174, Scores!$F$2:$F$339, E$1)</f>
        <v>0</v>
      </c>
      <c r="F174" s="1">
        <f>SUMIFS(INDEX(Scores!$H$2:$N$339, 0, MATCH($C174, Scores!$H$1:$N$1, 0)), Scores!$E$2:$E$339, $A174, Scores!$F$2:$F$339, F$1)</f>
        <v>1</v>
      </c>
      <c r="G174" s="1">
        <f>SUMIFS(INDEX(Scores!$H$2:$N$339, 0, MATCH($C174, Scores!$H$1:$N$1, 0)), Scores!$E$2:$E$339, $A174, Scores!$F$2:$F$339,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INDEX(Scores!$G$2:$G$339, MATCH(Clutch!$A175, Scores!$E$2:$E$339, 0))</f>
        <v>JC</v>
      </c>
      <c r="C175" s="1" t="s">
        <v>5</v>
      </c>
      <c r="D175" s="1">
        <f>SUMIFS(INDEX(Scores!$H$2:$N$339, 0, MATCH($C175, Scores!$H$1:$N$1, 0)), Scores!$E$2:$E$339, $A175, Scores!$F$2:$F$339, D$1)</f>
        <v>0</v>
      </c>
      <c r="E175" s="1">
        <f>SUMIFS(INDEX(Scores!$H$2:$N$339, 0, MATCH($C175, Scores!$H$1:$N$1, 0)), Scores!$E$2:$E$339, $A175, Scores!$F$2:$F$339, E$1)</f>
        <v>0</v>
      </c>
      <c r="F175" s="1">
        <f>SUMIFS(INDEX(Scores!$H$2:$N$339, 0, MATCH($C175, Scores!$H$1:$N$1, 0)), Scores!$E$2:$E$339, $A175, Scores!$F$2:$F$339, F$1)</f>
        <v>1</v>
      </c>
      <c r="G175" s="1">
        <f>SUMIFS(INDEX(Scores!$H$2:$N$339, 0, MATCH($C175, Scores!$H$1:$N$1, 0)), Scores!$E$2:$E$339, $A175, Scores!$F$2:$F$339, G$1)</f>
        <v>0</v>
      </c>
      <c r="H175" s="1" t="str">
        <f t="shared" si="348"/>
        <v>Joshua</v>
      </c>
      <c r="I175" s="1">
        <f t="shared" si="343"/>
        <v>-1</v>
      </c>
      <c r="J175" s="1">
        <f t="shared" si="344"/>
        <v>0</v>
      </c>
      <c r="K175" s="1">
        <f t="shared" si="349"/>
        <v>1</v>
      </c>
      <c r="L175" s="1">
        <f t="shared" si="350"/>
        <v>-1</v>
      </c>
    </row>
    <row r="176" spans="1:12">
      <c r="A176" s="1">
        <f t="shared" si="268"/>
        <v>91</v>
      </c>
      <c r="B176" s="1" t="str">
        <f>INDEX(Scores!$G$2:$G$339, MATCH(Clutch!$A176, Scores!$E$2:$E$339, 0))</f>
        <v>JC</v>
      </c>
      <c r="C176" s="1" t="s">
        <v>4</v>
      </c>
      <c r="D176" s="1">
        <f>SUMIFS(INDEX(Scores!$H$2:$N$339, 0, MATCH($C176, Scores!$H$1:$N$1, 0)), Scores!$E$2:$E$339, $A176, Scores!$F$2:$F$339, D$1)</f>
        <v>3</v>
      </c>
      <c r="E176" s="1">
        <f>SUMIFS(INDEX(Scores!$H$2:$N$339, 0, MATCH($C176, Scores!$H$1:$N$1, 0)), Scores!$E$2:$E$339, $A176, Scores!$F$2:$F$339, E$1)</f>
        <v>2</v>
      </c>
      <c r="F176" s="1">
        <f>SUMIFS(INDEX(Scores!$H$2:$N$339, 0, MATCH($C176, Scores!$H$1:$N$1, 0)), Scores!$E$2:$E$339, $A176, Scores!$F$2:$F$339, F$1)</f>
        <v>2</v>
      </c>
      <c r="G176" s="1">
        <f>SUMIFS(INDEX(Scores!$H$2:$N$339, 0, MATCH($C176, Scores!$H$1:$N$1, 0)), Scores!$E$2:$E$339, $A176, Scores!$F$2:$F$339,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INDEX(Scores!$G$2:$G$339, MATCH(Clutch!$A177, Scores!$E$2:$E$339, 0))</f>
        <v>JC</v>
      </c>
      <c r="C177" s="1" t="s">
        <v>5</v>
      </c>
      <c r="D177" s="1">
        <f>SUMIFS(INDEX(Scores!$H$2:$N$339, 0, MATCH($C177, Scores!$H$1:$N$1, 0)), Scores!$E$2:$E$339, $A177, Scores!$F$2:$F$339, D$1)</f>
        <v>4</v>
      </c>
      <c r="E177" s="1">
        <f>SUMIFS(INDEX(Scores!$H$2:$N$339, 0, MATCH($C177, Scores!$H$1:$N$1, 0)), Scores!$E$2:$E$339, $A177, Scores!$F$2:$F$339, E$1)</f>
        <v>2</v>
      </c>
      <c r="F177" s="1">
        <f>SUMIFS(INDEX(Scores!$H$2:$N$339, 0, MATCH($C177, Scores!$H$1:$N$1, 0)), Scores!$E$2:$E$339, $A177, Scores!$F$2:$F$339, F$1)</f>
        <v>5</v>
      </c>
      <c r="G177" s="1">
        <f>SUMIFS(INDEX(Scores!$H$2:$N$339, 0, MATCH($C177, Scores!$H$1:$N$1, 0)), Scores!$E$2:$E$339, $A177, Scores!$F$2:$F$339, G$1)</f>
        <v>0</v>
      </c>
      <c r="H177" s="1" t="str">
        <f t="shared" si="348"/>
        <v>Joshua</v>
      </c>
      <c r="I177" s="1">
        <f t="shared" si="343"/>
        <v>1</v>
      </c>
      <c r="J177" s="1">
        <f t="shared" si="344"/>
        <v>6</v>
      </c>
      <c r="K177" s="1" t="str">
        <f t="shared" si="349"/>
        <v/>
      </c>
      <c r="L177" s="1">
        <f t="shared" si="350"/>
        <v>1</v>
      </c>
    </row>
    <row r="178" spans="1:12">
      <c r="A178" s="1">
        <f t="shared" si="268"/>
        <v>92</v>
      </c>
      <c r="B178" s="1" t="str">
        <f>INDEX(Scores!$G$2:$G$339, MATCH(Clutch!$A178, Scores!$E$2:$E$339, 0))</f>
        <v>CJ</v>
      </c>
      <c r="C178" s="1" t="s">
        <v>4</v>
      </c>
      <c r="D178" s="1">
        <f>SUMIFS(INDEX(Scores!$H$2:$N$339, 0, MATCH($C178, Scores!$H$1:$N$1, 0)), Scores!$E$2:$E$339, $A178, Scores!$F$2:$F$339, D$1)</f>
        <v>4</v>
      </c>
      <c r="E178" s="1">
        <f>SUMIFS(INDEX(Scores!$H$2:$N$339, 0, MATCH($C178, Scores!$H$1:$N$1, 0)), Scores!$E$2:$E$339, $A178, Scores!$F$2:$F$339, E$1)</f>
        <v>2</v>
      </c>
      <c r="F178" s="1">
        <f>SUMIFS(INDEX(Scores!$H$2:$N$339, 0, MATCH($C178, Scores!$H$1:$N$1, 0)), Scores!$E$2:$E$339, $A178, Scores!$F$2:$F$339, F$1)</f>
        <v>1</v>
      </c>
      <c r="G178" s="1">
        <f>SUMIFS(INDEX(Scores!$H$2:$N$339, 0, MATCH($C178, Scores!$H$1:$N$1, 0)), Scores!$E$2:$E$339, $A178, Scores!$F$2:$F$339,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INDEX(Scores!$G$2:$G$339, MATCH(Clutch!$A179, Scores!$E$2:$E$339, 0))</f>
        <v>CJ</v>
      </c>
      <c r="C179" s="1" t="s">
        <v>5</v>
      </c>
      <c r="D179" s="1">
        <f>SUMIFS(INDEX(Scores!$H$2:$N$339, 0, MATCH($C179, Scores!$H$1:$N$1, 0)), Scores!$E$2:$E$339, $A179, Scores!$F$2:$F$339, D$1)</f>
        <v>3</v>
      </c>
      <c r="E179" s="1">
        <f>SUMIFS(INDEX(Scores!$H$2:$N$339, 0, MATCH($C179, Scores!$H$1:$N$1, 0)), Scores!$E$2:$E$339, $A179, Scores!$F$2:$F$339, E$1)</f>
        <v>0</v>
      </c>
      <c r="F179" s="1">
        <f>SUMIFS(INDEX(Scores!$H$2:$N$339, 0, MATCH($C179, Scores!$H$1:$N$1, 0)), Scores!$E$2:$E$339, $A179, Scores!$F$2:$F$339, F$1)</f>
        <v>0</v>
      </c>
      <c r="G179" s="1">
        <f>SUMIFS(INDEX(Scores!$H$2:$N$339, 0, MATCH($C179, Scores!$H$1:$N$1, 0)), Scores!$E$2:$E$339, $A179, Scores!$F$2:$F$339,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INDEX(Scores!$G$2:$G$339, MATCH(Clutch!$A180, Scores!$E$2:$E$339, 0))</f>
        <v>CJ</v>
      </c>
      <c r="C180" s="1" t="s">
        <v>4</v>
      </c>
      <c r="D180" s="1">
        <f>SUMIFS(INDEX(Scores!$H$2:$N$339, 0, MATCH($C180, Scores!$H$1:$N$1, 0)), Scores!$E$2:$E$339, $A180, Scores!$F$2:$F$339, D$1)</f>
        <v>3</v>
      </c>
      <c r="E180" s="1">
        <f>SUMIFS(INDEX(Scores!$H$2:$N$339, 0, MATCH($C180, Scores!$H$1:$N$1, 0)), Scores!$E$2:$E$339, $A180, Scores!$F$2:$F$339, E$1)</f>
        <v>3</v>
      </c>
      <c r="F180" s="1">
        <f>SUMIFS(INDEX(Scores!$H$2:$N$339, 0, MATCH($C180, Scores!$H$1:$N$1, 0)), Scores!$E$2:$E$339, $A180, Scores!$F$2:$F$339, F$1)</f>
        <v>8</v>
      </c>
      <c r="G180" s="1">
        <f>SUMIFS(INDEX(Scores!$H$2:$N$339, 0, MATCH($C180, Scores!$H$1:$N$1, 0)), Scores!$E$2:$E$339, $A180, Scores!$F$2:$F$339,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INDEX(Scores!$G$2:$G$339, MATCH(Clutch!$A181, Scores!$E$2:$E$339, 0))</f>
        <v>CJ</v>
      </c>
      <c r="C181" s="1" t="s">
        <v>5</v>
      </c>
      <c r="D181" s="1">
        <f>SUMIFS(INDEX(Scores!$H$2:$N$339, 0, MATCH($C181, Scores!$H$1:$N$1, 0)), Scores!$E$2:$E$339, $A181, Scores!$F$2:$F$339, D$1)</f>
        <v>0</v>
      </c>
      <c r="E181" s="1">
        <f>SUMIFS(INDEX(Scores!$H$2:$N$339, 0, MATCH($C181, Scores!$H$1:$N$1, 0)), Scores!$E$2:$E$339, $A181, Scores!$F$2:$F$339, E$1)</f>
        <v>0</v>
      </c>
      <c r="F181" s="1">
        <f>SUMIFS(INDEX(Scores!$H$2:$N$339, 0, MATCH($C181, Scores!$H$1:$N$1, 0)), Scores!$E$2:$E$339, $A181, Scores!$F$2:$F$339, F$1)</f>
        <v>1</v>
      </c>
      <c r="G181" s="1">
        <f>SUMIFS(INDEX(Scores!$H$2:$N$339, 0, MATCH($C181, Scores!$H$1:$N$1, 0)), Scores!$E$2:$E$339, $A181, Scores!$F$2:$F$339,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INDEX(Scores!$G$2:$G$339, MATCH(Clutch!$A182, Scores!$E$2:$E$339, 0))</f>
        <v>JC</v>
      </c>
      <c r="C182" s="1" t="s">
        <v>4</v>
      </c>
      <c r="D182" s="1">
        <f>SUMIFS(INDEX(Scores!$H$2:$N$339, 0, MATCH($C182, Scores!$H$1:$N$1, 0)), Scores!$E$2:$E$339, $A182, Scores!$F$2:$F$339, D$1)</f>
        <v>2</v>
      </c>
      <c r="E182" s="1">
        <f>SUMIFS(INDEX(Scores!$H$2:$N$339, 0, MATCH($C182, Scores!$H$1:$N$1, 0)), Scores!$E$2:$E$339, $A182, Scores!$F$2:$F$339, E$1)</f>
        <v>3</v>
      </c>
      <c r="F182" s="1">
        <f>SUMIFS(INDEX(Scores!$H$2:$N$339, 0, MATCH($C182, Scores!$H$1:$N$1, 0)), Scores!$E$2:$E$339, $A182, Scores!$F$2:$F$339, F$1)</f>
        <v>2</v>
      </c>
      <c r="G182" s="1">
        <f>SUMIFS(INDEX(Scores!$H$2:$N$339, 0, MATCH($C182, Scores!$H$1:$N$1, 0)), Scores!$E$2:$E$339, $A182, Scores!$F$2:$F$339,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INDEX(Scores!$G$2:$G$339, MATCH(Clutch!$A183, Scores!$E$2:$E$339, 0))</f>
        <v>JC</v>
      </c>
      <c r="C183" s="1" t="s">
        <v>5</v>
      </c>
      <c r="D183" s="1">
        <f>SUMIFS(INDEX(Scores!$H$2:$N$339, 0, MATCH($C183, Scores!$H$1:$N$1, 0)), Scores!$E$2:$E$339, $A183, Scores!$F$2:$F$339, D$1)</f>
        <v>3</v>
      </c>
      <c r="E183" s="1">
        <f>SUMIFS(INDEX(Scores!$H$2:$N$339, 0, MATCH($C183, Scores!$H$1:$N$1, 0)), Scores!$E$2:$E$339, $A183, Scores!$F$2:$F$339, E$1)</f>
        <v>3</v>
      </c>
      <c r="F183" s="1">
        <f>SUMIFS(INDEX(Scores!$H$2:$N$339, 0, MATCH($C183, Scores!$H$1:$N$1, 0)), Scores!$E$2:$E$339, $A183, Scores!$F$2:$F$339, F$1)</f>
        <v>2</v>
      </c>
      <c r="G183" s="1">
        <f>SUMIFS(INDEX(Scores!$H$2:$N$339, 0, MATCH($C183, Scores!$H$1:$N$1, 0)), Scores!$E$2:$E$339, $A183, Scores!$F$2:$F$339, G$1)</f>
        <v>0</v>
      </c>
      <c r="H183" s="1" t="str">
        <f t="shared" si="357"/>
        <v>Joshua</v>
      </c>
      <c r="I183" s="1">
        <f t="shared" si="343"/>
        <v>1</v>
      </c>
      <c r="J183" s="1">
        <f t="shared" si="344"/>
        <v>3</v>
      </c>
      <c r="K183" s="1" t="str">
        <f t="shared" si="358"/>
        <v/>
      </c>
      <c r="L183" s="1">
        <f t="shared" si="359"/>
        <v>1</v>
      </c>
    </row>
    <row r="184" spans="1:12">
      <c r="A184" s="1">
        <f t="shared" si="268"/>
        <v>95</v>
      </c>
      <c r="B184" s="1" t="str">
        <f>INDEX(Scores!$G$2:$G$339, MATCH(Clutch!$A184, Scores!$E$2:$E$339, 0))</f>
        <v>JC</v>
      </c>
      <c r="C184" s="1" t="s">
        <v>4</v>
      </c>
      <c r="D184" s="1">
        <f>SUMIFS(INDEX(Scores!$H$2:$N$339, 0, MATCH($C184, Scores!$H$1:$N$1, 0)), Scores!$E$2:$E$339, $A184, Scores!$F$2:$F$339, D$1)</f>
        <v>2</v>
      </c>
      <c r="E184" s="1">
        <f>SUMIFS(INDEX(Scores!$H$2:$N$339, 0, MATCH($C184, Scores!$H$1:$N$1, 0)), Scores!$E$2:$E$339, $A184, Scores!$F$2:$F$339, E$1)</f>
        <v>0</v>
      </c>
      <c r="F184" s="1">
        <f>SUMIFS(INDEX(Scores!$H$2:$N$339, 0, MATCH($C184, Scores!$H$1:$N$1, 0)), Scores!$E$2:$E$339, $A184, Scores!$F$2:$F$339, F$1)</f>
        <v>0</v>
      </c>
      <c r="G184" s="1">
        <f>SUMIFS(INDEX(Scores!$H$2:$N$339, 0, MATCH($C184, Scores!$H$1:$N$1, 0)), Scores!$E$2:$E$339, $A184, Scores!$F$2:$F$339,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INDEX(Scores!$G$2:$G$339, MATCH(Clutch!$A185, Scores!$E$2:$E$339, 0))</f>
        <v>JC</v>
      </c>
      <c r="C185" s="1" t="s">
        <v>5</v>
      </c>
      <c r="D185" s="1">
        <f>SUMIFS(INDEX(Scores!$H$2:$N$339, 0, MATCH($C185, Scores!$H$1:$N$1, 0)), Scores!$E$2:$E$339, $A185, Scores!$F$2:$F$339, D$1)</f>
        <v>0</v>
      </c>
      <c r="E185" s="1">
        <f>SUMIFS(INDEX(Scores!$H$2:$N$339, 0, MATCH($C185, Scores!$H$1:$N$1, 0)), Scores!$E$2:$E$339, $A185, Scores!$F$2:$F$339, E$1)</f>
        <v>1</v>
      </c>
      <c r="F185" s="1">
        <f>SUMIFS(INDEX(Scores!$H$2:$N$339, 0, MATCH($C185, Scores!$H$1:$N$1, 0)), Scores!$E$2:$E$339, $A185, Scores!$F$2:$F$339, F$1)</f>
        <v>0</v>
      </c>
      <c r="G185" s="1">
        <f>SUMIFS(INDEX(Scores!$H$2:$N$339, 0, MATCH($C185, Scores!$H$1:$N$1, 0)), Scores!$E$2:$E$339, $A185, Scores!$F$2:$F$339, G$1)</f>
        <v>0</v>
      </c>
      <c r="H185" s="1" t="str">
        <f t="shared" si="360"/>
        <v>Joshua</v>
      </c>
      <c r="I185" s="1">
        <f t="shared" si="343"/>
        <v>-1</v>
      </c>
      <c r="J185" s="1">
        <f t="shared" si="344"/>
        <v>-1</v>
      </c>
      <c r="K185" s="1">
        <f t="shared" si="361"/>
        <v>0</v>
      </c>
      <c r="L185" s="1">
        <f t="shared" si="362"/>
        <v>-1</v>
      </c>
    </row>
    <row r="186" spans="1:12">
      <c r="A186" s="1">
        <f t="shared" si="268"/>
        <v>96</v>
      </c>
      <c r="B186" s="1" t="str">
        <f>INDEX(Scores!$G$2:$G$339, MATCH(Clutch!$A186, Scores!$E$2:$E$339, 0))</f>
        <v>JC</v>
      </c>
      <c r="C186" s="1" t="s">
        <v>4</v>
      </c>
      <c r="D186" s="1">
        <f>SUMIFS(INDEX(Scores!$H$2:$N$339, 0, MATCH($C186, Scores!$H$1:$N$1, 0)), Scores!$E$2:$E$339, $A186, Scores!$F$2:$F$339, D$1)</f>
        <v>3</v>
      </c>
      <c r="E186" s="1">
        <f>SUMIFS(INDEX(Scores!$H$2:$N$339, 0, MATCH($C186, Scores!$H$1:$N$1, 0)), Scores!$E$2:$E$339, $A186, Scores!$F$2:$F$339, E$1)</f>
        <v>1</v>
      </c>
      <c r="F186" s="1">
        <f>SUMIFS(INDEX(Scores!$H$2:$N$339, 0, MATCH($C186, Scores!$H$1:$N$1, 0)), Scores!$E$2:$E$339, $A186, Scores!$F$2:$F$339, F$1)</f>
        <v>1</v>
      </c>
      <c r="G186" s="1">
        <f>SUMIFS(INDEX(Scores!$H$2:$N$339, 0, MATCH($C186, Scores!$H$1:$N$1, 0)), Scores!$E$2:$E$339, $A186, Scores!$F$2:$F$339,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INDEX(Scores!$G$2:$G$339, MATCH(Clutch!$A187, Scores!$E$2:$E$339, 0))</f>
        <v>JC</v>
      </c>
      <c r="C187" s="1" t="s">
        <v>5</v>
      </c>
      <c r="D187" s="1">
        <f>SUMIFS(INDEX(Scores!$H$2:$N$339, 0, MATCH($C187, Scores!$H$1:$N$1, 0)), Scores!$E$2:$E$339, $A187, Scores!$F$2:$F$339, D$1)</f>
        <v>0</v>
      </c>
      <c r="E187" s="1">
        <f>SUMIFS(INDEX(Scores!$H$2:$N$339, 0, MATCH($C187, Scores!$H$1:$N$1, 0)), Scores!$E$2:$E$339, $A187, Scores!$F$2:$F$339, E$1)</f>
        <v>2</v>
      </c>
      <c r="F187" s="1">
        <f>SUMIFS(INDEX(Scores!$H$2:$N$339, 0, MATCH($C187, Scores!$H$1:$N$1, 0)), Scores!$E$2:$E$339, $A187, Scores!$F$2:$F$339, F$1)</f>
        <v>1</v>
      </c>
      <c r="G187" s="1">
        <f>SUMIFS(INDEX(Scores!$H$2:$N$339, 0, MATCH($C187, Scores!$H$1:$N$1, 0)), Scores!$E$2:$E$339, $A187, Scores!$F$2:$F$339, G$1)</f>
        <v>0</v>
      </c>
      <c r="H187" s="1" t="str">
        <f t="shared" si="363"/>
        <v>Joshua</v>
      </c>
      <c r="I187" s="1">
        <f t="shared" si="343"/>
        <v>-2</v>
      </c>
      <c r="J187" s="1">
        <f t="shared" si="344"/>
        <v>-1</v>
      </c>
      <c r="K187" s="1">
        <f t="shared" si="364"/>
        <v>0</v>
      </c>
      <c r="L187" s="1">
        <f t="shared" si="365"/>
        <v>-2</v>
      </c>
    </row>
    <row r="188" spans="1:12">
      <c r="A188" s="1">
        <f t="shared" si="268"/>
        <v>97</v>
      </c>
      <c r="B188" s="1" t="str">
        <f>INDEX(Scores!$G$2:$G$339, MATCH(Clutch!$A188, Scores!$E$2:$E$339, 0))</f>
        <v>CJ</v>
      </c>
      <c r="C188" s="1" t="s">
        <v>4</v>
      </c>
      <c r="D188" s="1">
        <f>SUMIFS(INDEX(Scores!$H$2:$N$339, 0, MATCH($C188, Scores!$H$1:$N$1, 0)), Scores!$E$2:$E$339, $A188, Scores!$F$2:$F$339, D$1)</f>
        <v>0</v>
      </c>
      <c r="E188" s="1">
        <f>SUMIFS(INDEX(Scores!$H$2:$N$339, 0, MATCH($C188, Scores!$H$1:$N$1, 0)), Scores!$E$2:$E$339, $A188, Scores!$F$2:$F$339, E$1)</f>
        <v>3</v>
      </c>
      <c r="F188" s="1">
        <f>SUMIFS(INDEX(Scores!$H$2:$N$339, 0, MATCH($C188, Scores!$H$1:$N$1, 0)), Scores!$E$2:$E$339, $A188, Scores!$F$2:$F$339, F$1)</f>
        <v>0</v>
      </c>
      <c r="G188" s="1">
        <f>SUMIFS(INDEX(Scores!$H$2:$N$339, 0, MATCH($C188, Scores!$H$1:$N$1, 0)), Scores!$E$2:$E$339, $A188, Scores!$F$2:$F$339,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INDEX(Scores!$G$2:$G$339, MATCH(Clutch!$A189, Scores!$E$2:$E$339, 0))</f>
        <v>CJ</v>
      </c>
      <c r="C189" s="1" t="s">
        <v>5</v>
      </c>
      <c r="D189" s="1">
        <f>SUMIFS(INDEX(Scores!$H$2:$N$339, 0, MATCH($C189, Scores!$H$1:$N$1, 0)), Scores!$E$2:$E$339, $A189, Scores!$F$2:$F$339, D$1)</f>
        <v>1</v>
      </c>
      <c r="E189" s="1">
        <f>SUMIFS(INDEX(Scores!$H$2:$N$339, 0, MATCH($C189, Scores!$H$1:$N$1, 0)), Scores!$E$2:$E$339, $A189, Scores!$F$2:$F$339, E$1)</f>
        <v>0</v>
      </c>
      <c r="F189" s="1">
        <f>SUMIFS(INDEX(Scores!$H$2:$N$339, 0, MATCH($C189, Scores!$H$1:$N$1, 0)), Scores!$E$2:$E$339, $A189, Scores!$F$2:$F$339, F$1)</f>
        <v>2</v>
      </c>
      <c r="G189" s="1">
        <f>SUMIFS(INDEX(Scores!$H$2:$N$339, 0, MATCH($C189, Scores!$H$1:$N$1, 0)), Scores!$E$2:$E$339, $A189, Scores!$F$2:$F$339, G$1)</f>
        <v>2</v>
      </c>
      <c r="H189" s="1" t="str">
        <f t="shared" si="366"/>
        <v>Caleb</v>
      </c>
      <c r="I189" s="1">
        <f t="shared" si="343"/>
        <v>-2</v>
      </c>
      <c r="J189" s="1">
        <f t="shared" si="344"/>
        <v>0</v>
      </c>
      <c r="K189" s="1">
        <f t="shared" si="367"/>
        <v>1</v>
      </c>
      <c r="L189" s="1">
        <f t="shared" si="368"/>
        <v>-2</v>
      </c>
    </row>
    <row r="190" spans="1:12">
      <c r="A190" s="1">
        <f t="shared" si="268"/>
        <v>98</v>
      </c>
      <c r="B190" s="1" t="str">
        <f>INDEX(Scores!$G$2:$G$339, MATCH(Clutch!$A190, Scores!$E$2:$E$339, 0))</f>
        <v>CJQ</v>
      </c>
      <c r="C190" s="1" t="s">
        <v>4</v>
      </c>
      <c r="D190" s="1">
        <f>SUMIFS(INDEX(Scores!$H$2:$N$339, 0, MATCH($C190, Scores!$H$1:$N$1, 0)), Scores!$E$2:$E$339, $A190, Scores!$F$2:$F$339, D$1)</f>
        <v>2</v>
      </c>
      <c r="E190" s="1">
        <f>SUMIFS(INDEX(Scores!$H$2:$N$339, 0, MATCH($C190, Scores!$H$1:$N$1, 0)), Scores!$E$2:$E$339, $A190, Scores!$F$2:$F$339, E$1)</f>
        <v>0</v>
      </c>
      <c r="F190" s="1">
        <f>SUMIFS(INDEX(Scores!$H$2:$N$339, 0, MATCH($C190, Scores!$H$1:$N$1, 0)), Scores!$E$2:$E$339, $A190, Scores!$F$2:$F$339, F$1)</f>
        <v>9</v>
      </c>
      <c r="G190" s="1">
        <f>SUMIFS(INDEX(Scores!$H$2:$N$339, 0, MATCH($C190, Scores!$H$1:$N$1, 0)), Scores!$E$2:$E$339, $A190, Scores!$F$2:$F$339,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INDEX(Scores!$G$2:$G$339, MATCH(Clutch!$A191, Scores!$E$2:$E$339, 0))</f>
        <v>CJQ</v>
      </c>
      <c r="C191" s="1" t="s">
        <v>5</v>
      </c>
      <c r="D191" s="1">
        <f>SUMIFS(INDEX(Scores!$H$2:$N$339, 0, MATCH($C191, Scores!$H$1:$N$1, 0)), Scores!$E$2:$E$339, $A191, Scores!$F$2:$F$339, D$1)</f>
        <v>1</v>
      </c>
      <c r="E191" s="1">
        <f>SUMIFS(INDEX(Scores!$H$2:$N$339, 0, MATCH($C191, Scores!$H$1:$N$1, 0)), Scores!$E$2:$E$339, $A191, Scores!$F$2:$F$339, E$1)</f>
        <v>0</v>
      </c>
      <c r="F191" s="1">
        <f>SUMIFS(INDEX(Scores!$H$2:$N$339, 0, MATCH($C191, Scores!$H$1:$N$1, 0)), Scores!$E$2:$E$339, $A191, Scores!$F$2:$F$339, F$1)</f>
        <v>1</v>
      </c>
      <c r="G191" s="1">
        <f>SUMIFS(INDEX(Scores!$H$2:$N$339, 0, MATCH($C191, Scores!$H$1:$N$1, 0)), Scores!$E$2:$E$339, $A191, Scores!$F$2:$F$339,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INDEX(Scores!$G$2:$G$339, MATCH(Clutch!$A192, Scores!$E$2:$E$339, 0))</f>
        <v>JCDQ</v>
      </c>
      <c r="C192" s="1" t="s">
        <v>4</v>
      </c>
      <c r="D192" s="1">
        <f>SUMIFS(INDEX(Scores!$H$2:$N$339, 0, MATCH($C192, Scores!$H$1:$N$1, 0)), Scores!$E$2:$E$339, $A192, Scores!$F$2:$F$339, D$1)</f>
        <v>0</v>
      </c>
      <c r="E192" s="1">
        <f>SUMIFS(INDEX(Scores!$H$2:$N$339, 0, MATCH($C192, Scores!$H$1:$N$1, 0)), Scores!$E$2:$E$339, $A192, Scores!$F$2:$F$339, E$1)</f>
        <v>0</v>
      </c>
      <c r="F192" s="1">
        <f>SUMIFS(INDEX(Scores!$H$2:$N$339, 0, MATCH($C192, Scores!$H$1:$N$1, 0)), Scores!$E$2:$E$339, $A192, Scores!$F$2:$F$339, F$1)</f>
        <v>3</v>
      </c>
      <c r="G192" s="1">
        <f>SUMIFS(INDEX(Scores!$H$2:$N$339, 0, MATCH($C192, Scores!$H$1:$N$1, 0)), Scores!$E$2:$E$339, $A192, Scores!$F$2:$F$339,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INDEX(Scores!$G$2:$G$339, MATCH(Clutch!$A193, Scores!$E$2:$E$339, 0))</f>
        <v>JCDQ</v>
      </c>
      <c r="C193" s="1" t="s">
        <v>5</v>
      </c>
      <c r="D193" s="1">
        <f>SUMIFS(INDEX(Scores!$H$2:$N$339, 0, MATCH($C193, Scores!$H$1:$N$1, 0)), Scores!$E$2:$E$339, $A193, Scores!$F$2:$F$339, D$1)</f>
        <v>4</v>
      </c>
      <c r="E193" s="1">
        <f>SUMIFS(INDEX(Scores!$H$2:$N$339, 0, MATCH($C193, Scores!$H$1:$N$1, 0)), Scores!$E$2:$E$339, $A193, Scores!$F$2:$F$339, E$1)</f>
        <v>2</v>
      </c>
      <c r="F193" s="1">
        <f>SUMIFS(INDEX(Scores!$H$2:$N$339, 0, MATCH($C193, Scores!$H$1:$N$1, 0)), Scores!$E$2:$E$339, $A193, Scores!$F$2:$F$339, F$1)</f>
        <v>1</v>
      </c>
      <c r="G193" s="1">
        <f>SUMIFS(INDEX(Scores!$H$2:$N$339, 0, MATCH($C193, Scores!$H$1:$N$1, 0)), Scores!$E$2:$E$339, $A193, Scores!$F$2:$F$339,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INDEX(Scores!$G$2:$G$339, MATCH(Clutch!$A194, Scores!$E$2:$E$339, 0))</f>
        <v>CJ</v>
      </c>
      <c r="C194" s="1" t="s">
        <v>4</v>
      </c>
      <c r="D194" s="1">
        <f>SUMIFS(INDEX(Scores!$H$2:$N$339, 0, MATCH($C194, Scores!$H$1:$N$1, 0)), Scores!$E$2:$E$339, $A194, Scores!$F$2:$F$339, D$1)</f>
        <v>2</v>
      </c>
      <c r="E194" s="1">
        <f>SUMIFS(INDEX(Scores!$H$2:$N$339, 0, MATCH($C194, Scores!$H$1:$N$1, 0)), Scores!$E$2:$E$339, $A194, Scores!$F$2:$F$339, E$1)</f>
        <v>4</v>
      </c>
      <c r="F194" s="1">
        <f>SUMIFS(INDEX(Scores!$H$2:$N$339, 0, MATCH($C194, Scores!$H$1:$N$1, 0)), Scores!$E$2:$E$339, $A194, Scores!$F$2:$F$339, F$1)</f>
        <v>3</v>
      </c>
      <c r="G194" s="1">
        <f>SUMIFS(INDEX(Scores!$H$2:$N$339, 0, MATCH($C194, Scores!$H$1:$N$1, 0)), Scores!$E$2:$E$339, $A194, Scores!$F$2:$F$339,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INDEX(Scores!$G$2:$G$339, MATCH(Clutch!$A195, Scores!$E$2:$E$339, 0))</f>
        <v>CJ</v>
      </c>
      <c r="C195" s="1" t="s">
        <v>5</v>
      </c>
      <c r="D195" s="1">
        <f>SUMIFS(INDEX(Scores!$H$2:$N$339, 0, MATCH($C195, Scores!$H$1:$N$1, 0)), Scores!$E$2:$E$339, $A195, Scores!$F$2:$F$339, D$1)</f>
        <v>5</v>
      </c>
      <c r="E195" s="1">
        <f>SUMIFS(INDEX(Scores!$H$2:$N$339, 0, MATCH($C195, Scores!$H$1:$N$1, 0)), Scores!$E$2:$E$339, $A195, Scores!$F$2:$F$339, E$1)</f>
        <v>2</v>
      </c>
      <c r="F195" s="1">
        <f>SUMIFS(INDEX(Scores!$H$2:$N$339, 0, MATCH($C195, Scores!$H$1:$N$1, 0)), Scores!$E$2:$E$339, $A195, Scores!$F$2:$F$339, F$1)</f>
        <v>0</v>
      </c>
      <c r="G195" s="1">
        <f>SUMIFS(INDEX(Scores!$H$2:$N$339, 0, MATCH($C195, Scores!$H$1:$N$1, 0)), Scores!$E$2:$E$339, $A195, Scores!$F$2:$F$339, G$1)</f>
        <v>0</v>
      </c>
      <c r="H195" s="1" t="str">
        <f t="shared" si="375"/>
        <v>Caleb</v>
      </c>
      <c r="I195" s="1">
        <f>IF($H195=$C195, SUM($D195:$E195)-SUM($D194:$E194), SUM($D195:$E195) - SUM($D194:$F194))</f>
        <v>-2</v>
      </c>
      <c r="J195" s="1">
        <f t="shared" si="344"/>
        <v>-2</v>
      </c>
      <c r="K195" s="1">
        <f t="shared" si="376"/>
        <v>0</v>
      </c>
      <c r="L195" s="1">
        <f t="shared" ref="L195" si="377">IF(I195&gt;3, "&gt;3", IF(I195&lt;-3, "&lt;-3", I195))</f>
        <v>-2</v>
      </c>
    </row>
    <row r="196" spans="1:12">
      <c r="A196" s="1">
        <v>107</v>
      </c>
      <c r="B196" s="1" t="str">
        <f>INDEX(Scores!$G$2:$G$339, MATCH(Clutch!$A196, Scores!$E$2:$E$339, 0))</f>
        <v>CJ</v>
      </c>
      <c r="C196" s="1" t="s">
        <v>4</v>
      </c>
      <c r="D196" s="1">
        <f>SUMIFS(INDEX(Scores!$H$2:$N$339, 0, MATCH($C196, Scores!$H$1:$N$1, 0)), Scores!$E$2:$E$339, $A196, Scores!$F$2:$F$339, D$1)</f>
        <v>3</v>
      </c>
      <c r="E196" s="1">
        <f>SUMIFS(INDEX(Scores!$H$2:$N$339, 0, MATCH($C196, Scores!$H$1:$N$1, 0)), Scores!$E$2:$E$339, $A196, Scores!$F$2:$F$339, E$1)</f>
        <v>0</v>
      </c>
      <c r="F196" s="1">
        <f>SUMIFS(INDEX(Scores!$H$2:$N$339, 0, MATCH($C196, Scores!$H$1:$N$1, 0)), Scores!$E$2:$E$339, $A196, Scores!$F$2:$F$339, F$1)</f>
        <v>3</v>
      </c>
      <c r="G196" s="1">
        <f>SUMIFS(INDEX(Scores!$H$2:$N$339, 0, MATCH($C196, Scores!$H$1:$N$1, 0)), Scores!$E$2:$E$339, $A196, Scores!$F$2:$F$339, G$1)</f>
        <v>0</v>
      </c>
      <c r="H196" s="1" t="str">
        <f t="shared" ref="H196:H197" si="378">IF(FIND("C", B196) &lt; FIND("J", B196), "Caleb", "Joshua")</f>
        <v>Caleb</v>
      </c>
      <c r="I196" s="1">
        <f t="shared" si="341"/>
        <v>-1</v>
      </c>
      <c r="J196" s="1">
        <f t="shared" si="342"/>
        <v>2</v>
      </c>
      <c r="K196" s="1">
        <f t="shared" ref="K196:K197" si="379">IF(I196&lt;=0,IF(J196&gt;=0,1,0),"")</f>
        <v>1</v>
      </c>
      <c r="L196" s="1">
        <f>IF(I196&gt;3, "&gt;3", IF(I196&lt;-3, "&lt;-3", I196))</f>
        <v>-1</v>
      </c>
    </row>
    <row r="197" spans="1:12">
      <c r="A197" s="1">
        <v>107</v>
      </c>
      <c r="B197" s="1" t="str">
        <f>INDEX(Scores!$G$2:$G$339, MATCH(Clutch!$A197, Scores!$E$2:$E$339, 0))</f>
        <v>CJ</v>
      </c>
      <c r="C197" s="1" t="s">
        <v>5</v>
      </c>
      <c r="D197" s="1">
        <f>SUMIFS(INDEX(Scores!$H$2:$N$339, 0, MATCH($C197, Scores!$H$1:$N$1, 0)), Scores!$E$2:$E$339, $A197, Scores!$F$2:$F$339, D$1)</f>
        <v>1</v>
      </c>
      <c r="E197" s="1">
        <f>SUMIFS(INDEX(Scores!$H$2:$N$339, 0, MATCH($C197, Scores!$H$1:$N$1, 0)), Scores!$E$2:$E$339, $A197, Scores!$F$2:$F$339, E$1)</f>
        <v>3</v>
      </c>
      <c r="F197" s="1">
        <f>SUMIFS(INDEX(Scores!$H$2:$N$339, 0, MATCH($C197, Scores!$H$1:$N$1, 0)), Scores!$E$2:$E$339, $A197, Scores!$F$2:$F$339, F$1)</f>
        <v>1</v>
      </c>
      <c r="G197" s="1">
        <f>SUMIFS(INDEX(Scores!$H$2:$N$339, 0, MATCH($C197, Scores!$H$1:$N$1, 0)), Scores!$E$2:$E$339, $A197, Scores!$F$2:$F$339, G$1)</f>
        <v>0</v>
      </c>
      <c r="H197" s="1" t="str">
        <f t="shared" si="378"/>
        <v>Caleb</v>
      </c>
      <c r="I197" s="1">
        <f>IF($H197=$C197, SUM($D197:$E197)-SUM($D196:$E196), SUM($D197:$E197) - SUM($D196:$F196))</f>
        <v>-2</v>
      </c>
      <c r="J197" s="1">
        <f t="shared" si="344"/>
        <v>-1</v>
      </c>
      <c r="K197" s="1">
        <f t="shared" si="379"/>
        <v>0</v>
      </c>
      <c r="L197" s="1">
        <f t="shared" ref="L197" si="380">IF(I197&gt;3, "&gt;3", IF(I197&lt;-3, "&lt;-3", I197))</f>
        <v>-2</v>
      </c>
    </row>
    <row r="198" spans="1:12">
      <c r="A198" s="1">
        <v>108</v>
      </c>
      <c r="B198" s="1" t="str">
        <f>INDEX(Scores!$G$2:$G$339, MATCH(Clutch!$A198, Scores!$E$2:$E$339, 0))</f>
        <v>JC</v>
      </c>
      <c r="C198" s="1" t="s">
        <v>4</v>
      </c>
      <c r="D198" s="1">
        <f>SUMIFS(INDEX(Scores!$H$2:$N$339, 0, MATCH($C198, Scores!$H$1:$N$1, 0)), Scores!$E$2:$E$339, $A198, Scores!$F$2:$F$339, D$1)</f>
        <v>3</v>
      </c>
      <c r="E198" s="1">
        <f>SUMIFS(INDEX(Scores!$H$2:$N$339, 0, MATCH($C198, Scores!$H$1:$N$1, 0)), Scores!$E$2:$E$339, $A198, Scores!$F$2:$F$339, E$1)</f>
        <v>0</v>
      </c>
      <c r="F198" s="1">
        <f>SUMIFS(INDEX(Scores!$H$2:$N$339, 0, MATCH($C198, Scores!$H$1:$N$1, 0)), Scores!$E$2:$E$339, $A198, Scores!$F$2:$F$339, F$1)</f>
        <v>5</v>
      </c>
      <c r="G198" s="1">
        <f>SUMIFS(INDEX(Scores!$H$2:$N$339, 0, MATCH($C198, Scores!$H$1:$N$1, 0)), Scores!$E$2:$E$339, $A198, Scores!$F$2:$F$339, G$1)</f>
        <v>0</v>
      </c>
      <c r="H198" s="1" t="str">
        <f t="shared" ref="H198:H199" si="381">IF(FIND("C", B198) &lt; FIND("J", B198), "Caleb", "Joshua")</f>
        <v>Joshua</v>
      </c>
      <c r="I198" s="1">
        <f t="shared" si="341"/>
        <v>-3</v>
      </c>
      <c r="J198" s="1">
        <f t="shared" si="342"/>
        <v>2</v>
      </c>
      <c r="K198" s="1">
        <f t="shared" ref="K198:K199" si="382">IF(I198&lt;=0,IF(J198&gt;=0,1,0),"")</f>
        <v>1</v>
      </c>
      <c r="L198" s="1">
        <f>IF(I198&gt;3, "&gt;3", IF(I198&lt;-3, "&lt;-3", I198))</f>
        <v>-3</v>
      </c>
    </row>
    <row r="199" spans="1:12">
      <c r="A199" s="1">
        <v>108</v>
      </c>
      <c r="B199" s="1" t="str">
        <f>INDEX(Scores!$G$2:$G$339, MATCH(Clutch!$A199, Scores!$E$2:$E$339, 0))</f>
        <v>JC</v>
      </c>
      <c r="C199" s="1" t="s">
        <v>5</v>
      </c>
      <c r="D199" s="1">
        <f>SUMIFS(INDEX(Scores!$H$2:$N$339, 0, MATCH($C199, Scores!$H$1:$N$1, 0)), Scores!$E$2:$E$339, $A199, Scores!$F$2:$F$339, D$1)</f>
        <v>4</v>
      </c>
      <c r="E199" s="1">
        <f>SUMIFS(INDEX(Scores!$H$2:$N$339, 0, MATCH($C199, Scores!$H$1:$N$1, 0)), Scores!$E$2:$E$339, $A199, Scores!$F$2:$F$339, E$1)</f>
        <v>1</v>
      </c>
      <c r="F199" s="1">
        <f>SUMIFS(INDEX(Scores!$H$2:$N$339, 0, MATCH($C199, Scores!$H$1:$N$1, 0)), Scores!$E$2:$E$339, $A199, Scores!$F$2:$F$339, F$1)</f>
        <v>1</v>
      </c>
      <c r="G199" s="1">
        <f>SUMIFS(INDEX(Scores!$H$2:$N$339, 0, MATCH($C199, Scores!$H$1:$N$1, 0)), Scores!$E$2:$E$339, $A199, Scores!$F$2:$F$339, G$1)</f>
        <v>0</v>
      </c>
      <c r="H199" s="1" t="str">
        <f t="shared" si="381"/>
        <v>Joshua</v>
      </c>
      <c r="I199" s="1">
        <f>IF($H199=$C199, SUM($D199:$E199)-SUM($D198:$E198), SUM($D199:$E199) - SUM($D198:$F198))</f>
        <v>2</v>
      </c>
      <c r="J199" s="1">
        <f t="shared" si="344"/>
        <v>3</v>
      </c>
      <c r="K199" s="1" t="str">
        <f t="shared" si="382"/>
        <v/>
      </c>
      <c r="L199" s="1">
        <f t="shared" ref="L199" si="383">IF(I199&gt;3, "&gt;3", IF(I199&lt;-3, "&lt;-3", I199))</f>
        <v>2</v>
      </c>
    </row>
    <row r="200" spans="1:12">
      <c r="A200" s="1">
        <v>109</v>
      </c>
      <c r="B200" s="1" t="str">
        <f>INDEX(Scores!$G$2:$G$339, MATCH(Clutch!$A200, Scores!$E$2:$E$339, 0))</f>
        <v>CJ</v>
      </c>
      <c r="C200" s="1" t="s">
        <v>4</v>
      </c>
      <c r="D200" s="1">
        <f>SUMIFS(INDEX(Scores!$H$2:$N$339, 0, MATCH($C200, Scores!$H$1:$N$1, 0)), Scores!$E$2:$E$339, $A200, Scores!$F$2:$F$339, D$1)</f>
        <v>3</v>
      </c>
      <c r="E200" s="1">
        <f>SUMIFS(INDEX(Scores!$H$2:$N$339, 0, MATCH($C200, Scores!$H$1:$N$1, 0)), Scores!$E$2:$E$339, $A200, Scores!$F$2:$F$339, E$1)</f>
        <v>0</v>
      </c>
      <c r="F200" s="1">
        <f>SUMIFS(INDEX(Scores!$H$2:$N$339, 0, MATCH($C200, Scores!$H$1:$N$1, 0)), Scores!$E$2:$E$339, $A200, Scores!$F$2:$F$339, F$1)</f>
        <v>2</v>
      </c>
      <c r="G200" s="1">
        <f>SUMIFS(INDEX(Scores!$H$2:$N$339, 0, MATCH($C200, Scores!$H$1:$N$1, 0)), Scores!$E$2:$E$339, $A200, Scores!$F$2:$F$339, G$1)</f>
        <v>0</v>
      </c>
      <c r="H200" s="1" t="str">
        <f t="shared" ref="H200:H201" si="384">IF(FIND("C", B200) &lt; FIND("J", B200), "Caleb", "Joshua")</f>
        <v>Caleb</v>
      </c>
      <c r="I200" s="1">
        <f t="shared" si="341"/>
        <v>0</v>
      </c>
      <c r="J200" s="1">
        <f t="shared" si="342"/>
        <v>2</v>
      </c>
      <c r="K200" s="1">
        <f t="shared" ref="K200:K201" si="385">IF(I200&lt;=0,IF(J200&gt;=0,1,0),"")</f>
        <v>1</v>
      </c>
      <c r="L200" s="1">
        <f>IF(I200&gt;3, "&gt;3", IF(I200&lt;-3, "&lt;-3", I200))</f>
        <v>0</v>
      </c>
    </row>
    <row r="201" spans="1:12">
      <c r="A201" s="1">
        <v>109</v>
      </c>
      <c r="B201" s="1" t="str">
        <f>INDEX(Scores!$G$2:$G$339, MATCH(Clutch!$A201, Scores!$E$2:$E$339, 0))</f>
        <v>CJ</v>
      </c>
      <c r="C201" s="1" t="s">
        <v>5</v>
      </c>
      <c r="D201" s="1">
        <f>SUMIFS(INDEX(Scores!$H$2:$N$339, 0, MATCH($C201, Scores!$H$1:$N$1, 0)), Scores!$E$2:$E$339, $A201, Scores!$F$2:$F$339, D$1)</f>
        <v>3</v>
      </c>
      <c r="E201" s="1">
        <f>SUMIFS(INDEX(Scores!$H$2:$N$339, 0, MATCH($C201, Scores!$H$1:$N$1, 0)), Scores!$E$2:$E$339, $A201, Scores!$F$2:$F$339, E$1)</f>
        <v>0</v>
      </c>
      <c r="F201" s="1">
        <f>SUMIFS(INDEX(Scores!$H$2:$N$339, 0, MATCH($C201, Scores!$H$1:$N$1, 0)), Scores!$E$2:$E$339, $A201, Scores!$F$2:$F$339, F$1)</f>
        <v>5</v>
      </c>
      <c r="G201" s="1">
        <f>SUMIFS(INDEX(Scores!$H$2:$N$339, 0, MATCH($C201, Scores!$H$1:$N$1, 0)), Scores!$E$2:$E$339, $A201, Scores!$F$2:$F$339, G$1)</f>
        <v>0</v>
      </c>
      <c r="H201" s="1" t="str">
        <f t="shared" si="384"/>
        <v>Caleb</v>
      </c>
      <c r="I201" s="1">
        <f>IF($H201=$C201, SUM($D201:$E201)-SUM($D200:$E200), SUM($D201:$E201) - SUM($D200:$F200))</f>
        <v>-2</v>
      </c>
      <c r="J201" s="1">
        <f t="shared" si="344"/>
        <v>3</v>
      </c>
      <c r="K201" s="1">
        <f t="shared" si="385"/>
        <v>1</v>
      </c>
      <c r="L201" s="1">
        <f t="shared" ref="L201" si="386">IF(I201&gt;3, "&gt;3", IF(I201&lt;-3, "&lt;-3", I201))</f>
        <v>-2</v>
      </c>
    </row>
    <row r="202" spans="1:12">
      <c r="A202" s="1">
        <v>110</v>
      </c>
      <c r="B202" s="1" t="str">
        <f>INDEX(Scores!$G$2:$G$339, MATCH(Clutch!$A202, Scores!$E$2:$E$339, 0))</f>
        <v>CJ</v>
      </c>
      <c r="C202" s="1" t="s">
        <v>4</v>
      </c>
      <c r="D202" s="1">
        <f>SUMIFS(INDEX(Scores!$H$2:$N$339, 0, MATCH($C202, Scores!$H$1:$N$1, 0)), Scores!$E$2:$E$339, $A202, Scores!$F$2:$F$339, D$1)</f>
        <v>3</v>
      </c>
      <c r="E202" s="1">
        <f>SUMIFS(INDEX(Scores!$H$2:$N$339, 0, MATCH($C202, Scores!$H$1:$N$1, 0)), Scores!$E$2:$E$339, $A202, Scores!$F$2:$F$339, E$1)</f>
        <v>1</v>
      </c>
      <c r="F202" s="1">
        <f>SUMIFS(INDEX(Scores!$H$2:$N$339, 0, MATCH($C202, Scores!$H$1:$N$1, 0)), Scores!$E$2:$E$339, $A202, Scores!$F$2:$F$339, F$1)</f>
        <v>1</v>
      </c>
      <c r="G202" s="1">
        <f>SUMIFS(INDEX(Scores!$H$2:$N$339, 0, MATCH($C202, Scores!$H$1:$N$1, 0)), Scores!$E$2:$E$339, $A202, Scores!$F$2:$F$339, G$1)</f>
        <v>0</v>
      </c>
      <c r="H202" s="1" t="str">
        <f t="shared" ref="H202:H203" si="387">IF(FIND("C", B202) &lt; FIND("J", B202), "Caleb", "Joshua")</f>
        <v>Caleb</v>
      </c>
      <c r="I202" s="1">
        <f t="shared" si="341"/>
        <v>1</v>
      </c>
      <c r="J202" s="1">
        <f t="shared" si="342"/>
        <v>2</v>
      </c>
      <c r="K202" s="1" t="str">
        <f t="shared" ref="K202:K203" si="388">IF(I202&lt;=0,IF(J202&gt;=0,1,0),"")</f>
        <v/>
      </c>
      <c r="L202" s="1">
        <f>IF(I202&gt;3, "&gt;3", IF(I202&lt;-3, "&lt;-3", I202))</f>
        <v>1</v>
      </c>
    </row>
    <row r="203" spans="1:12">
      <c r="A203" s="1">
        <v>110</v>
      </c>
      <c r="B203" s="1" t="str">
        <f>INDEX(Scores!$G$2:$G$339, MATCH(Clutch!$A203, Scores!$E$2:$E$339, 0))</f>
        <v>CJ</v>
      </c>
      <c r="C203" s="1" t="s">
        <v>5</v>
      </c>
      <c r="D203" s="1">
        <f>SUMIFS(INDEX(Scores!$H$2:$N$339, 0, MATCH($C203, Scores!$H$1:$N$1, 0)), Scores!$E$2:$E$339, $A203, Scores!$F$2:$F$339, D$1)</f>
        <v>0</v>
      </c>
      <c r="E203" s="1">
        <f>SUMIFS(INDEX(Scores!$H$2:$N$339, 0, MATCH($C203, Scores!$H$1:$N$1, 0)), Scores!$E$2:$E$339, $A203, Scores!$F$2:$F$339, E$1)</f>
        <v>3</v>
      </c>
      <c r="F203" s="1">
        <f>SUMIFS(INDEX(Scores!$H$2:$N$339, 0, MATCH($C203, Scores!$H$1:$N$1, 0)), Scores!$E$2:$E$339, $A203, Scores!$F$2:$F$339, F$1)</f>
        <v>0</v>
      </c>
      <c r="G203" s="1">
        <f>SUMIFS(INDEX(Scores!$H$2:$N$339, 0, MATCH($C203, Scores!$H$1:$N$1, 0)), Scores!$E$2:$E$339, $A203, Scores!$F$2:$F$339, G$1)</f>
        <v>0</v>
      </c>
      <c r="H203" s="1" t="str">
        <f t="shared" si="387"/>
        <v>Caleb</v>
      </c>
      <c r="I203" s="1">
        <f>IF($H203=$C203, SUM($D203:$E203)-SUM($D202:$E202), SUM($D203:$E203) - SUM($D202:$F202))</f>
        <v>-2</v>
      </c>
      <c r="J203" s="1">
        <f t="shared" si="344"/>
        <v>-2</v>
      </c>
      <c r="K203" s="1">
        <f t="shared" si="388"/>
        <v>0</v>
      </c>
      <c r="L203" s="1">
        <f t="shared" ref="L203" si="389">IF(I203&gt;3, "&gt;3", IF(I203&lt;-3, "&lt;-3", I203))</f>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90"/>
  <sheetViews>
    <sheetView tabSelected="1" zoomScale="125" workbookViewId="0">
      <pane xSplit="2" ySplit="1" topLeftCell="C2" activePane="bottomRight" state="frozen"/>
      <selection pane="topRight" activeCell="C1" sqref="C1"/>
      <selection pane="bottomLeft" activeCell="A2" sqref="A2"/>
      <selection pane="bottomRight" activeCell="I19" sqref="I19"/>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 ca="1">SUMIF(Scores!$E$2:$E$339, 'Next Gen'!$A2, INDEX(Scores!$H$2:$N299, 0, MATCH($B2, Scores!$H$1:$N$1, 0)))</f>
        <v>8</v>
      </c>
      <c r="G2" s="1" t="str">
        <f>INDEX(Scores!$B$2:$B$339, MATCH('Next Gen'!$A2, Scores!$E$2:$E$339, 0))</f>
        <v>high</v>
      </c>
      <c r="J2"/>
      <c r="K2"/>
      <c r="L2"/>
      <c r="M2"/>
      <c r="N2"/>
      <c r="U2" s="1" t="s">
        <v>71</v>
      </c>
    </row>
    <row r="3" spans="1:21">
      <c r="A3" s="1">
        <v>71</v>
      </c>
      <c r="B3" s="1" t="s">
        <v>4</v>
      </c>
      <c r="C3" s="1">
        <v>9</v>
      </c>
      <c r="D3" s="1">
        <v>8</v>
      </c>
      <c r="E3" s="1">
        <v>5</v>
      </c>
      <c r="F3" s="1">
        <f>SUMIF(Scores!$E$2:$E$339, 'Next Gen'!$A3, INDEX(Scores!$H$2:$N339, 0, MATCH($B3, Scores!$H$1:$N$1, 0)))</f>
        <v>13</v>
      </c>
      <c r="G3" s="1" t="str">
        <f>INDEX(Scores!$B$2:$B$339, MATCH('Next Gen'!$A3, Scores!$E$2:$E$339, 0))</f>
        <v>high</v>
      </c>
      <c r="J3" s="7"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SUMIF(Scores!$E$2:$E$339, 'Next Gen'!$A4, INDEX(Scores!$H$2:$N340, 0, MATCH($B4, Scores!$H$1:$N$1, 0)))</f>
        <v>1</v>
      </c>
      <c r="G4" s="1" t="str">
        <f>INDEX(Scores!$B$2:$B$339, MATCH('Next Gen'!$A4, Scores!$E$2:$E$339, 0))</f>
        <v>mid</v>
      </c>
      <c r="J4" s="8" t="s">
        <v>4</v>
      </c>
      <c r="K4" s="10">
        <v>21</v>
      </c>
      <c r="L4" s="9">
        <v>8.3809523809523814</v>
      </c>
      <c r="M4" s="9">
        <v>3.7619047619047619</v>
      </c>
      <c r="N4" s="9">
        <v>0.91666666666666663</v>
      </c>
      <c r="O4" s="9">
        <v>0.44886363636363635</v>
      </c>
      <c r="P4" s="9">
        <v>1.9240506329113924</v>
      </c>
      <c r="Q4" s="9">
        <v>0.41145833333333331</v>
      </c>
      <c r="R4" s="9">
        <v>0.79166666666666663</v>
      </c>
      <c r="S4"/>
      <c r="U4" s="1" t="s">
        <v>78</v>
      </c>
    </row>
    <row r="5" spans="1:21">
      <c r="A5" s="1">
        <v>72</v>
      </c>
      <c r="B5" s="1" t="s">
        <v>4</v>
      </c>
      <c r="C5" s="1">
        <v>9</v>
      </c>
      <c r="D5" s="1">
        <v>9</v>
      </c>
      <c r="E5" s="1">
        <v>2</v>
      </c>
      <c r="F5" s="1">
        <f>SUMIF(Scores!$E$2:$E$339, 'Next Gen'!$A5, INDEX(Scores!$H$2:$N341, 0, MATCH($B5, Scores!$H$1:$N$1, 0)))</f>
        <v>4</v>
      </c>
      <c r="G5" s="1" t="str">
        <f>INDEX(Scores!$B$2:$B$339, MATCH('Next Gen'!$A5, Scores!$E$2:$E$339, 0))</f>
        <v>mid</v>
      </c>
      <c r="J5" s="8" t="s">
        <v>7</v>
      </c>
      <c r="K5" s="10">
        <v>5</v>
      </c>
      <c r="L5" s="9">
        <v>3.6</v>
      </c>
      <c r="M5" s="9">
        <v>1.6</v>
      </c>
      <c r="N5" s="9">
        <v>0.4</v>
      </c>
      <c r="O5" s="9">
        <v>0.44444444444444442</v>
      </c>
      <c r="P5" s="9">
        <v>1.875</v>
      </c>
      <c r="Q5" s="9">
        <v>0.17777777777777778</v>
      </c>
      <c r="R5" s="9">
        <v>0.33333333333333331</v>
      </c>
      <c r="S5"/>
    </row>
    <row r="6" spans="1:21">
      <c r="A6" s="1">
        <v>72</v>
      </c>
      <c r="B6" s="1" t="s">
        <v>7</v>
      </c>
      <c r="C6" s="1">
        <v>9</v>
      </c>
      <c r="D6" s="1">
        <v>3</v>
      </c>
      <c r="E6" s="1">
        <v>0</v>
      </c>
      <c r="F6" s="1">
        <f>SUMIF(Scores!$E$2:$E$339, 'Next Gen'!$A6, INDEX(Scores!$H$2:$N342, 0, MATCH($B6, Scores!$H$1:$N$1, 0)))</f>
        <v>0</v>
      </c>
      <c r="G6" s="1" t="str">
        <f>INDEX(Scores!$B$2:$B$339, MATCH('Next Gen'!$A6, Scores!$E$2:$E$339, 0))</f>
        <v>mid</v>
      </c>
      <c r="J6" s="8" t="s">
        <v>5</v>
      </c>
      <c r="K6" s="10">
        <v>26</v>
      </c>
      <c r="L6" s="9">
        <v>6.3076923076923075</v>
      </c>
      <c r="M6" s="9">
        <v>2.9615384615384617</v>
      </c>
      <c r="N6" s="9">
        <v>0.69198312236286919</v>
      </c>
      <c r="O6" s="9">
        <v>0.46951219512195119</v>
      </c>
      <c r="P6" s="9">
        <v>1.6233766233766234</v>
      </c>
      <c r="Q6" s="9">
        <v>0.32489451476793246</v>
      </c>
      <c r="R6" s="9">
        <v>0.52742616033755274</v>
      </c>
      <c r="S6"/>
    </row>
    <row r="7" spans="1:21">
      <c r="A7" s="1">
        <v>73</v>
      </c>
      <c r="B7" s="1" t="s">
        <v>4</v>
      </c>
      <c r="C7" s="1">
        <v>9</v>
      </c>
      <c r="D7" s="1">
        <v>9</v>
      </c>
      <c r="E7" s="1">
        <v>2</v>
      </c>
      <c r="F7" s="1">
        <f>SUMIF(Scores!$E$2:$E$339, 'Next Gen'!$A7, INDEX(Scores!$H$2:$N343, 0, MATCH($B7, Scores!$H$1:$N$1, 0)))</f>
        <v>2</v>
      </c>
      <c r="G7" s="1" t="str">
        <f>INDEX(Scores!$B$2:$B$339, MATCH('Next Gen'!$A7, Scores!$E$2:$E$339, 0))</f>
        <v>high</v>
      </c>
      <c r="J7" s="8" t="s">
        <v>6</v>
      </c>
      <c r="K7" s="10">
        <v>10</v>
      </c>
      <c r="L7" s="9">
        <v>4.4000000000000004</v>
      </c>
      <c r="M7" s="9">
        <v>2.1</v>
      </c>
      <c r="N7" s="9">
        <v>0.48888888888888887</v>
      </c>
      <c r="O7" s="9">
        <v>0.47727272727272729</v>
      </c>
      <c r="P7" s="9">
        <v>1.9047619047619047</v>
      </c>
      <c r="Q7" s="9">
        <v>0.23333333333333334</v>
      </c>
      <c r="R7" s="9">
        <v>0.44444444444444442</v>
      </c>
      <c r="S7"/>
    </row>
    <row r="8" spans="1:21">
      <c r="A8" s="1">
        <v>73</v>
      </c>
      <c r="B8" s="1" t="s">
        <v>5</v>
      </c>
      <c r="C8" s="1">
        <v>9</v>
      </c>
      <c r="D8" s="1">
        <v>6</v>
      </c>
      <c r="E8" s="1">
        <v>4</v>
      </c>
      <c r="F8" s="1">
        <f>SUMIF(Scores!$E$2:$E$339, 'Next Gen'!$A8, INDEX(Scores!$H$2:$N344, 0, MATCH($B8, Scores!$H$1:$N$1, 0)))</f>
        <v>10</v>
      </c>
      <c r="G8" s="1" t="str">
        <f>INDEX(Scores!$B$2:$B$339, MATCH('Next Gen'!$A8, Scores!$E$2:$E$339, 0))</f>
        <v>high</v>
      </c>
      <c r="J8" s="8" t="s">
        <v>26</v>
      </c>
      <c r="K8" s="10">
        <v>62</v>
      </c>
      <c r="L8" s="9">
        <v>6.4838709677419351</v>
      </c>
      <c r="M8" s="9">
        <v>2.9838709677419355</v>
      </c>
      <c r="N8" s="9">
        <v>0.71276595744680848</v>
      </c>
      <c r="O8" s="9">
        <v>0.46019900497512439</v>
      </c>
      <c r="P8" s="9">
        <v>1.7945945945945947</v>
      </c>
      <c r="Q8" s="9">
        <v>0.32801418439716312</v>
      </c>
      <c r="R8" s="9">
        <v>0.58865248226950351</v>
      </c>
      <c r="S8"/>
    </row>
    <row r="9" spans="1:21">
      <c r="A9" s="1">
        <v>74</v>
      </c>
      <c r="B9" s="1" t="s">
        <v>5</v>
      </c>
      <c r="C9" s="1">
        <v>9</v>
      </c>
      <c r="D9" s="1">
        <v>5</v>
      </c>
      <c r="E9" s="1">
        <v>1</v>
      </c>
      <c r="F9" s="1">
        <f>SUMIF(Scores!$E$2:$E$339, 'Next Gen'!$A9, INDEX(Scores!$H$2:$N345, 0, MATCH($B9, Scores!$H$1:$N$1, 0)))</f>
        <v>1</v>
      </c>
      <c r="G9" s="1" t="str">
        <f>INDEX(Scores!$B$2:$B$339, MATCH('Next Gen'!$A9, Scores!$E$2:$E$339, 0))</f>
        <v>low</v>
      </c>
      <c r="J9"/>
      <c r="K9"/>
      <c r="L9"/>
      <c r="M9"/>
      <c r="N9"/>
      <c r="O9"/>
      <c r="P9"/>
      <c r="Q9"/>
      <c r="R9"/>
    </row>
    <row r="10" spans="1:21">
      <c r="A10" s="1">
        <v>74</v>
      </c>
      <c r="B10" s="1" t="s">
        <v>4</v>
      </c>
      <c r="C10" s="1">
        <v>9</v>
      </c>
      <c r="D10" s="1">
        <v>6</v>
      </c>
      <c r="E10" s="1">
        <v>4</v>
      </c>
      <c r="F10" s="1">
        <f>SUMIF(Scores!$E$2:$E$339, 'Next Gen'!$A10, INDEX(Scores!$H$2:$N346, 0, MATCH($B10, Scores!$H$1:$N$1, 0)))</f>
        <v>7</v>
      </c>
      <c r="G10" s="1" t="str">
        <f>INDEX(Scores!$B$2:$B$339, MATCH('Next Gen'!$A10, Scores!$E$2:$E$339, 0))</f>
        <v>low</v>
      </c>
      <c r="J10"/>
      <c r="K10"/>
      <c r="L10"/>
      <c r="M10"/>
      <c r="N10"/>
      <c r="O10"/>
    </row>
    <row r="11" spans="1:21">
      <c r="A11" s="1">
        <v>74</v>
      </c>
      <c r="B11" s="1" t="s">
        <v>7</v>
      </c>
      <c r="C11" s="1">
        <v>9</v>
      </c>
      <c r="D11" s="1">
        <v>4</v>
      </c>
      <c r="E11" s="1">
        <v>3</v>
      </c>
      <c r="F11" s="1">
        <f>SUMIF(Scores!$E$2:$E$339, 'Next Gen'!$A11, INDEX(Scores!$H$2:$N347, 0, MATCH($B11, Scores!$H$1:$N$1, 0)))</f>
        <v>3</v>
      </c>
      <c r="G11" s="1" t="str">
        <f>INDEX(Scores!$B$2:$B$339, MATCH('Next Gen'!$A11, Scores!$E$2:$E$339, 0))</f>
        <v>low</v>
      </c>
      <c r="J11"/>
      <c r="K11"/>
      <c r="L11"/>
    </row>
    <row r="12" spans="1:21">
      <c r="A12" s="1">
        <v>75</v>
      </c>
      <c r="B12" s="1" t="s">
        <v>4</v>
      </c>
      <c r="C12" s="1">
        <v>12</v>
      </c>
      <c r="D12" s="1">
        <v>12</v>
      </c>
      <c r="E12" s="1">
        <v>5</v>
      </c>
      <c r="F12" s="1">
        <f>SUMIF(Scores!$E$2:$E$339, 'Next Gen'!$A12, INDEX(Scores!$H$2:$N348, 0, MATCH($B12, Scores!$H$1:$N$1, 0)))</f>
        <v>10</v>
      </c>
      <c r="G12" s="1" t="str">
        <f>INDEX(Scores!$B$2:$B$339, MATCH('Next Gen'!$A12, Scores!$E$2:$E$339, 0))</f>
        <v>mid</v>
      </c>
      <c r="J12"/>
      <c r="K12"/>
      <c r="L12"/>
    </row>
    <row r="13" spans="1:21">
      <c r="A13" s="1">
        <v>75</v>
      </c>
      <c r="B13" s="1" t="s">
        <v>5</v>
      </c>
      <c r="C13" s="1">
        <v>12</v>
      </c>
      <c r="D13" s="1">
        <v>8</v>
      </c>
      <c r="E13" s="1">
        <v>6</v>
      </c>
      <c r="F13" s="1">
        <f>SUMIF(Scores!$E$2:$E$339, 'Next Gen'!$A13, INDEX(Scores!$H$2:$N349, 0, MATCH($B13, Scores!$H$1:$N$1, 0)))</f>
        <v>8</v>
      </c>
      <c r="G13" s="1" t="str">
        <f>INDEX(Scores!$B$2:$B$339, MATCH('Next Gen'!$A13, Scores!$E$2:$E$339, 0))</f>
        <v>mid</v>
      </c>
      <c r="J13"/>
      <c r="K13"/>
      <c r="L13"/>
    </row>
    <row r="14" spans="1:21">
      <c r="A14" s="1">
        <v>76</v>
      </c>
      <c r="B14" s="1" t="s">
        <v>4</v>
      </c>
      <c r="C14" s="1">
        <v>9</v>
      </c>
      <c r="D14" s="1">
        <v>8</v>
      </c>
      <c r="E14" s="1">
        <v>3</v>
      </c>
      <c r="F14" s="1">
        <f>SUMIF(Scores!$E$2:$E$339, 'Next Gen'!$A14, INDEX(Scores!$H$2:$N350, 0, MATCH($B14, Scores!$H$1:$N$1, 0)))</f>
        <v>5</v>
      </c>
      <c r="G14" s="1" t="str">
        <f>INDEX(Scores!$B$2:$B$339, MATCH('Next Gen'!$A14, Scores!$E$2:$E$339, 0))</f>
        <v>mid</v>
      </c>
      <c r="J14"/>
      <c r="K14"/>
      <c r="L14"/>
    </row>
    <row r="15" spans="1:21">
      <c r="A15" s="1">
        <v>76</v>
      </c>
      <c r="B15" s="1" t="s">
        <v>5</v>
      </c>
      <c r="C15" s="1">
        <v>9</v>
      </c>
      <c r="D15" s="1">
        <v>6</v>
      </c>
      <c r="E15" s="1">
        <v>0</v>
      </c>
      <c r="F15" s="1">
        <f>SUMIF(Scores!$E$2:$E$339, 'Next Gen'!$A15, INDEX(Scores!$H$2:$N351, 0, MATCH($B15, Scores!$H$1:$N$1, 0)))</f>
        <v>0</v>
      </c>
      <c r="G15" s="1" t="str">
        <f>INDEX(Scores!$B$2:$B$339, MATCH('Next Gen'!$A15, Scores!$E$2:$E$339, 0))</f>
        <v>mid</v>
      </c>
      <c r="J15"/>
      <c r="K15"/>
      <c r="L15"/>
    </row>
    <row r="16" spans="1:21">
      <c r="A16" s="1">
        <v>77</v>
      </c>
      <c r="B16" s="1" t="s">
        <v>4</v>
      </c>
      <c r="C16" s="1">
        <v>9</v>
      </c>
      <c r="D16" s="1">
        <v>9</v>
      </c>
      <c r="E16" s="1">
        <v>1</v>
      </c>
      <c r="F16" s="1">
        <f>SUMIF(Scores!$E$2:$E$339, 'Next Gen'!$A16, INDEX(Scores!$H$2:$N352, 0, MATCH($B16, Scores!$H$1:$N$1, 0)))</f>
        <v>1</v>
      </c>
      <c r="G16" s="1" t="str">
        <f>INDEX(Scores!$B$2:$B$339, MATCH('Next Gen'!$A16, Scores!$E$2:$E$339, 0))</f>
        <v>mid</v>
      </c>
      <c r="J16"/>
      <c r="K16"/>
      <c r="L16"/>
    </row>
    <row r="17" spans="1:12">
      <c r="A17" s="1">
        <v>77</v>
      </c>
      <c r="B17" s="1" t="s">
        <v>5</v>
      </c>
      <c r="C17" s="1">
        <v>9</v>
      </c>
      <c r="D17" s="1">
        <v>5</v>
      </c>
      <c r="E17" s="1">
        <v>3</v>
      </c>
      <c r="F17" s="1">
        <f>SUMIF(Scores!$E$2:$E$339, 'Next Gen'!$A17, INDEX(Scores!$H$2:$N353, 0, MATCH($B17, Scores!$H$1:$N$1, 0)))</f>
        <v>5</v>
      </c>
      <c r="G17" s="1" t="str">
        <f>INDEX(Scores!$B$2:$B$339, MATCH('Next Gen'!$A17, Scores!$E$2:$E$339, 0))</f>
        <v>mid</v>
      </c>
      <c r="J17"/>
      <c r="K17"/>
      <c r="L17"/>
    </row>
    <row r="18" spans="1:12">
      <c r="A18" s="1">
        <v>77</v>
      </c>
      <c r="B18" s="1" t="s">
        <v>6</v>
      </c>
      <c r="C18" s="1">
        <v>9</v>
      </c>
      <c r="D18" s="1">
        <v>5</v>
      </c>
      <c r="E18" s="1">
        <v>3</v>
      </c>
      <c r="F18" s="1">
        <f>SUMIF(Scores!$E$2:$E$339, 'Next Gen'!$A18, INDEX(Scores!$H$2:$N354, 0, MATCH($B18, Scores!$H$1:$N$1, 0)))</f>
        <v>8</v>
      </c>
      <c r="G18" s="1" t="str">
        <f>INDEX(Scores!$B$2:$B$339, MATCH('Next Gen'!$A18, Scores!$E$2:$E$339, 0))</f>
        <v>mid</v>
      </c>
      <c r="J18"/>
      <c r="K18"/>
      <c r="L18"/>
    </row>
    <row r="19" spans="1:12">
      <c r="A19" s="1">
        <v>78</v>
      </c>
      <c r="B19" s="1" t="s">
        <v>4</v>
      </c>
      <c r="C19" s="1">
        <v>9</v>
      </c>
      <c r="D19" s="1">
        <v>8</v>
      </c>
      <c r="E19" s="1">
        <v>5</v>
      </c>
      <c r="F19" s="1">
        <f>SUMIF(Scores!$E$2:$E$339, 'Next Gen'!$A19, INDEX(Scores!$H$2:$N355, 0, MATCH($B19, Scores!$H$1:$N$1, 0)))</f>
        <v>9</v>
      </c>
      <c r="G19" s="1" t="str">
        <f>INDEX(Scores!$B$2:$B$339, MATCH('Next Gen'!$A19, Scores!$E$2:$E$339, 0))</f>
        <v>mid</v>
      </c>
      <c r="J19"/>
      <c r="K19"/>
      <c r="L19"/>
    </row>
    <row r="20" spans="1:12">
      <c r="A20" s="1">
        <v>78</v>
      </c>
      <c r="B20" s="1" t="s">
        <v>7</v>
      </c>
      <c r="C20" s="1">
        <v>9</v>
      </c>
      <c r="D20" s="1">
        <v>6</v>
      </c>
      <c r="E20" s="1">
        <v>2</v>
      </c>
      <c r="F20" s="1">
        <f>SUMIF(Scores!$E$2:$E$339, 'Next Gen'!$A20, INDEX(Scores!$H$2:$N356, 0, MATCH($B20, Scores!$H$1:$N$1, 0)))</f>
        <v>4</v>
      </c>
      <c r="G20" s="1" t="str">
        <f>INDEX(Scores!$B$2:$B$339, MATCH('Next Gen'!$A20, Scores!$E$2:$E$339, 0))</f>
        <v>mid</v>
      </c>
      <c r="J20"/>
      <c r="K20"/>
      <c r="L20"/>
    </row>
    <row r="21" spans="1:12">
      <c r="A21" s="1">
        <v>79</v>
      </c>
      <c r="B21" s="1" t="s">
        <v>4</v>
      </c>
      <c r="C21" s="1">
        <v>9</v>
      </c>
      <c r="D21" s="1">
        <v>7</v>
      </c>
      <c r="E21" s="1">
        <v>3</v>
      </c>
      <c r="F21" s="1">
        <f>SUMIF(Scores!$E$2:$E$339, 'Next Gen'!$A21, INDEX(Scores!$H$2:$N357, 0, MATCH($B21, Scores!$H$1:$N$1, 0)))</f>
        <v>7</v>
      </c>
      <c r="G21" s="1" t="str">
        <f>INDEX(Scores!$B$2:$B$339, MATCH('Next Gen'!$A21, Scores!$E$2:$E$339, 0))</f>
        <v>mid</v>
      </c>
      <c r="J21"/>
      <c r="K21"/>
      <c r="L21"/>
    </row>
    <row r="22" spans="1:12">
      <c r="A22" s="1">
        <v>79</v>
      </c>
      <c r="B22" s="1" t="s">
        <v>5</v>
      </c>
      <c r="C22" s="1">
        <v>9</v>
      </c>
      <c r="D22" s="1">
        <v>6</v>
      </c>
      <c r="E22" s="1">
        <v>1</v>
      </c>
      <c r="F22" s="1">
        <f>SUMIF(Scores!$E$2:$E$339, 'Next Gen'!$A22, INDEX(Scores!$H$2:$N358, 0, MATCH($B22, Scores!$H$1:$N$1, 0)))</f>
        <v>1</v>
      </c>
      <c r="G22" s="1" t="str">
        <f>INDEX(Scores!$B$2:$B$339, MATCH('Next Gen'!$A22, Scores!$E$2:$E$339, 0))</f>
        <v>mid</v>
      </c>
    </row>
    <row r="23" spans="1:12">
      <c r="A23" s="1">
        <v>79</v>
      </c>
      <c r="B23" s="1" t="s">
        <v>6</v>
      </c>
      <c r="C23" s="1">
        <v>9</v>
      </c>
      <c r="D23" s="1">
        <v>2</v>
      </c>
      <c r="E23" s="1">
        <v>1</v>
      </c>
      <c r="F23" s="1">
        <f>SUMIF(Scores!$E$2:$E$339, 'Next Gen'!$A23, INDEX(Scores!$H$2:$N359, 0, MATCH($B23, Scores!$H$1:$N$1, 0)))</f>
        <v>1</v>
      </c>
      <c r="G23" s="1" t="str">
        <f>INDEX(Scores!$B$2:$B$339, MATCH('Next Gen'!$A23, Scores!$E$2:$E$339, 0))</f>
        <v>mid</v>
      </c>
    </row>
    <row r="24" spans="1:12">
      <c r="A24" s="1">
        <v>79</v>
      </c>
      <c r="B24" s="1" t="s">
        <v>7</v>
      </c>
      <c r="C24" s="1">
        <v>9</v>
      </c>
      <c r="D24" s="1">
        <v>5</v>
      </c>
      <c r="E24" s="1">
        <v>3</v>
      </c>
      <c r="F24" s="1">
        <f>SUMIF(Scores!$E$2:$E$339, 'Next Gen'!$A24, INDEX(Scores!$H$2:$N360, 0, MATCH($B24, Scores!$H$1:$N$1, 0)))</f>
        <v>5</v>
      </c>
      <c r="G24" s="1" t="str">
        <f>INDEX(Scores!$B$2:$B$339, MATCH('Next Gen'!$A24, Scores!$E$2:$E$339, 0))</f>
        <v>mid</v>
      </c>
    </row>
    <row r="25" spans="1:12">
      <c r="A25" s="1">
        <v>80</v>
      </c>
      <c r="B25" s="1" t="s">
        <v>5</v>
      </c>
      <c r="C25" s="1">
        <v>9</v>
      </c>
      <c r="D25" s="1">
        <v>6</v>
      </c>
      <c r="E25" s="1">
        <v>2</v>
      </c>
      <c r="F25" s="1">
        <f>SUMIF(Scores!$E$2:$E$339, 'Next Gen'!$A25, INDEX(Scores!$H$2:$N361, 0, MATCH($B25, Scores!$H$1:$N$1, 0)))</f>
        <v>3</v>
      </c>
      <c r="G25" s="1" t="str">
        <f>INDEX(Scores!$B$2:$B$339, MATCH('Next Gen'!$A25, Scores!$E$2:$E$339, 0))</f>
        <v>mid</v>
      </c>
    </row>
    <row r="26" spans="1:12">
      <c r="A26" s="1">
        <v>80</v>
      </c>
      <c r="B26" s="1" t="s">
        <v>6</v>
      </c>
      <c r="C26" s="1">
        <v>9</v>
      </c>
      <c r="D26" s="1">
        <v>4</v>
      </c>
      <c r="E26" s="1">
        <v>3</v>
      </c>
      <c r="F26" s="1">
        <f>SUMIF(Scores!$E$2:$E$339, 'Next Gen'!$A26, INDEX(Scores!$H$2:$N362, 0, MATCH($B26, Scores!$H$1:$N$1, 0)))</f>
        <v>4</v>
      </c>
      <c r="G26" s="1" t="str">
        <f>INDEX(Scores!$B$2:$B$339, MATCH('Next Gen'!$A26, Scores!$E$2:$E$339, 0))</f>
        <v>mid</v>
      </c>
    </row>
    <row r="27" spans="1:12">
      <c r="A27" s="1">
        <v>80</v>
      </c>
      <c r="B27" s="1" t="s">
        <v>4</v>
      </c>
      <c r="C27" s="1">
        <v>9</v>
      </c>
      <c r="D27" s="1">
        <v>8</v>
      </c>
      <c r="E27" s="1">
        <v>6</v>
      </c>
      <c r="F27" s="1">
        <f>SUMIF(Scores!$E$2:$E$339, 'Next Gen'!$A27, INDEX(Scores!$H$2:$N363, 0, MATCH($B27, Scores!$H$1:$N$1, 0)))</f>
        <v>12</v>
      </c>
      <c r="G27" s="1" t="str">
        <f>INDEX(Scores!$B$2:$B$339, MATCH('Next Gen'!$A27, Scores!$E$2:$E$339, 0))</f>
        <v>mid</v>
      </c>
    </row>
    <row r="28" spans="1:12">
      <c r="A28" s="1">
        <v>81</v>
      </c>
      <c r="B28" s="1" t="s">
        <v>4</v>
      </c>
      <c r="C28" s="1">
        <v>9</v>
      </c>
      <c r="D28" s="1">
        <v>8</v>
      </c>
      <c r="E28" s="1">
        <v>4</v>
      </c>
      <c r="F28" s="1">
        <f>SUMIF(Scores!$E$2:$E$339, 'Next Gen'!$A28, INDEX(Scores!$H$2:$N364, 0, MATCH($B28, Scores!$H$1:$N$1, 0)))</f>
        <v>6</v>
      </c>
      <c r="G28" s="1" t="str">
        <f>INDEX(Scores!$B$2:$B$339, MATCH('Next Gen'!$A28, Scores!$E$2:$E$339, 0))</f>
        <v>high</v>
      </c>
    </row>
    <row r="29" spans="1:12">
      <c r="A29" s="1">
        <v>81</v>
      </c>
      <c r="B29" s="1" t="s">
        <v>5</v>
      </c>
      <c r="C29" s="1">
        <v>9</v>
      </c>
      <c r="D29" s="1">
        <v>4</v>
      </c>
      <c r="E29" s="1">
        <v>0</v>
      </c>
      <c r="F29" s="1">
        <f>SUMIF(Scores!$E$2:$E$339, 'Next Gen'!$A29, INDEX(Scores!$H$2:$N365, 0, MATCH($B29, Scores!$H$1:$N$1, 0)))</f>
        <v>0</v>
      </c>
      <c r="G29" s="1" t="str">
        <f>INDEX(Scores!$B$2:$B$339, MATCH('Next Gen'!$A29, Scores!$E$2:$E$339, 0))</f>
        <v>high</v>
      </c>
    </row>
    <row r="30" spans="1:12">
      <c r="A30" s="1">
        <v>82</v>
      </c>
      <c r="B30" s="1" t="s">
        <v>4</v>
      </c>
      <c r="C30" s="1">
        <v>9</v>
      </c>
      <c r="D30" s="1">
        <v>8</v>
      </c>
      <c r="E30" s="1">
        <v>6</v>
      </c>
      <c r="F30" s="1">
        <f>SUMIF(Scores!$E$2:$E$339, 'Next Gen'!$A30, INDEX(Scores!$H$2:$N366, 0, MATCH($B30, Scores!$H$1:$N$1, 0)))</f>
        <v>12</v>
      </c>
      <c r="G30" s="1" t="str">
        <f>INDEX(Scores!$B$2:$B$339, MATCH('Next Gen'!$A30, Scores!$E$2:$E$339, 0))</f>
        <v>low</v>
      </c>
    </row>
    <row r="31" spans="1:12">
      <c r="A31" s="1">
        <v>82</v>
      </c>
      <c r="B31" s="1" t="s">
        <v>7</v>
      </c>
      <c r="C31" s="1">
        <v>9</v>
      </c>
      <c r="D31" s="1">
        <v>3</v>
      </c>
      <c r="E31" s="1">
        <v>2</v>
      </c>
      <c r="F31" s="1">
        <f>SUMIF(Scores!$E$2:$E$339, 'Next Gen'!$A31, INDEX(Scores!$H$2:$N367, 0, MATCH($B31, Scores!$H$1:$N$1, 0)))</f>
        <v>2</v>
      </c>
      <c r="G31" s="1" t="str">
        <f>INDEX(Scores!$B$2:$B$339, MATCH('Next Gen'!$A31, Scores!$E$2:$E$339, 0))</f>
        <v>low</v>
      </c>
    </row>
    <row r="32" spans="1:12">
      <c r="A32" s="1">
        <v>82</v>
      </c>
      <c r="B32" s="1" t="s">
        <v>5</v>
      </c>
      <c r="C32" s="1">
        <v>9</v>
      </c>
      <c r="D32" s="1">
        <v>7</v>
      </c>
      <c r="E32" s="1">
        <v>2</v>
      </c>
      <c r="F32" s="1">
        <f>SUMIF(Scores!$E$2:$E$339, 'Next Gen'!$A32, INDEX(Scores!$H$2:$N368, 0, MATCH($B32, Scores!$H$1:$N$1, 0)))</f>
        <v>5</v>
      </c>
      <c r="G32" s="1" t="str">
        <f>INDEX(Scores!$B$2:$B$339, MATCH('Next Gen'!$A32, Scores!$E$2:$E$339, 0))</f>
        <v>low</v>
      </c>
    </row>
    <row r="33" spans="1:7">
      <c r="A33" s="1">
        <v>83</v>
      </c>
      <c r="B33" s="1" t="s">
        <v>4</v>
      </c>
      <c r="C33" s="1">
        <v>9</v>
      </c>
      <c r="D33" s="1">
        <v>9</v>
      </c>
      <c r="E33" s="1">
        <v>6</v>
      </c>
      <c r="F33" s="1">
        <f>SUMIF(Scores!$E$2:$E$339, 'Next Gen'!$A33, INDEX(Scores!$H$2:$N369, 0, MATCH($B33, Scores!$H$1:$N$1, 0)))</f>
        <v>12</v>
      </c>
      <c r="G33" s="1" t="str">
        <f>INDEX(Scores!$B$2:$B$339, MATCH('Next Gen'!$A33, Scores!$E$2:$E$339, 0))</f>
        <v>mid</v>
      </c>
    </row>
    <row r="34" spans="1:7">
      <c r="A34" s="1">
        <v>83</v>
      </c>
      <c r="B34" s="1" t="s">
        <v>5</v>
      </c>
      <c r="C34" s="1">
        <v>9</v>
      </c>
      <c r="D34" s="1">
        <v>5</v>
      </c>
      <c r="E34" s="1">
        <v>3</v>
      </c>
      <c r="F34" s="1">
        <f>SUMIF(Scores!$E$2:$E$339, 'Next Gen'!$A34, INDEX(Scores!$H$2:$N370, 0, MATCH($B34, Scores!$H$1:$N$1, 0)))</f>
        <v>5</v>
      </c>
      <c r="G34" s="1" t="str">
        <f>INDEX(Scores!$B$2:$B$339, MATCH('Next Gen'!$A34, Scores!$E$2:$E$339, 0))</f>
        <v>mid</v>
      </c>
    </row>
    <row r="35" spans="1:7">
      <c r="A35" s="1">
        <v>84</v>
      </c>
      <c r="B35" s="1" t="s">
        <v>4</v>
      </c>
      <c r="C35" s="1">
        <v>9</v>
      </c>
      <c r="D35" s="1">
        <v>9</v>
      </c>
      <c r="E35" s="1">
        <v>5</v>
      </c>
      <c r="F35" s="1">
        <f>SUMIF(Scores!$E$2:$E$339, 'Next Gen'!$A35, INDEX(Scores!$H$2:$N371, 0, MATCH($B35, Scores!$H$1:$N$1, 0)))</f>
        <v>10</v>
      </c>
      <c r="G35" s="1" t="str">
        <f>INDEX(Scores!$B$2:$B$339, MATCH('Next Gen'!$A35, Scores!$E$2:$E$339, 0))</f>
        <v>mid</v>
      </c>
    </row>
    <row r="36" spans="1:7">
      <c r="A36" s="1">
        <v>84</v>
      </c>
      <c r="B36" s="1" t="s">
        <v>5</v>
      </c>
      <c r="C36" s="1">
        <v>9</v>
      </c>
      <c r="D36" s="1">
        <v>4</v>
      </c>
      <c r="E36" s="1">
        <v>3</v>
      </c>
      <c r="F36" s="1">
        <f>SUMIF(Scores!$E$2:$E$339, 'Next Gen'!$A36, INDEX(Scores!$H$2:$N372, 0, MATCH($B36, Scores!$H$1:$N$1, 0)))</f>
        <v>5</v>
      </c>
      <c r="G36" s="1" t="str">
        <f>INDEX(Scores!$B$2:$B$339, MATCH('Next Gen'!$A36, Scores!$E$2:$E$339, 0))</f>
        <v>mid</v>
      </c>
    </row>
    <row r="37" spans="1:7">
      <c r="A37" s="1">
        <v>85</v>
      </c>
      <c r="B37" s="1" t="s">
        <v>4</v>
      </c>
      <c r="C37" s="1">
        <v>12</v>
      </c>
      <c r="D37" s="1">
        <v>10</v>
      </c>
      <c r="E37" s="1">
        <v>6</v>
      </c>
      <c r="F37" s="1">
        <f>SUMIF(Scores!$E$2:$E$339, 'Next Gen'!$A37, INDEX(Scores!$H$2:$N373, 0, MATCH($B37, Scores!$H$1:$N$1, 0)))</f>
        <v>10</v>
      </c>
      <c r="G37" s="1" t="str">
        <f>INDEX(Scores!$B$2:$B$339, MATCH('Next Gen'!$A37, Scores!$E$2:$E$339, 0))</f>
        <v>high</v>
      </c>
    </row>
    <row r="38" spans="1:7">
      <c r="A38" s="1">
        <v>85</v>
      </c>
      <c r="B38" s="1" t="s">
        <v>5</v>
      </c>
      <c r="C38" s="1">
        <v>12</v>
      </c>
      <c r="D38" s="1">
        <v>9</v>
      </c>
      <c r="E38" s="1">
        <v>3</v>
      </c>
      <c r="F38" s="1">
        <f>SUMIF(Scores!$E$2:$E$339, 'Next Gen'!$A38, INDEX(Scores!$H$2:$N374, 0, MATCH($B38, Scores!$H$1:$N$1, 0)))</f>
        <v>6</v>
      </c>
      <c r="G38" s="1" t="str">
        <f>INDEX(Scores!$B$2:$B$339, MATCH('Next Gen'!$A38, Scores!$E$2:$E$339, 0))</f>
        <v>high</v>
      </c>
    </row>
    <row r="39" spans="1:7">
      <c r="A39" s="1">
        <v>86</v>
      </c>
      <c r="B39" s="1" t="s">
        <v>4</v>
      </c>
      <c r="C39" s="1">
        <v>9</v>
      </c>
      <c r="D39" s="1">
        <v>6</v>
      </c>
      <c r="E39" s="1">
        <v>4</v>
      </c>
      <c r="F39" s="1">
        <f>SUMIF(Scores!$E$2:$E$339, 'Next Gen'!$A39, INDEX(Scores!$H$2:$N375, 0, MATCH($B39, Scores!$H$1:$N$1, 0)))</f>
        <v>8</v>
      </c>
      <c r="G39" s="1" t="str">
        <f>INDEX(Scores!$B$2:$B$339, MATCH('Next Gen'!$A39, Scores!$E$2:$E$339, 0))</f>
        <v>low</v>
      </c>
    </row>
    <row r="40" spans="1:7">
      <c r="A40" s="1">
        <v>86</v>
      </c>
      <c r="B40" s="1" t="s">
        <v>5</v>
      </c>
      <c r="C40" s="1">
        <v>9</v>
      </c>
      <c r="D40" s="1">
        <v>5</v>
      </c>
      <c r="E40" s="1">
        <v>2</v>
      </c>
      <c r="F40" s="1">
        <f>SUMIF(Scores!$E$2:$E$339, 'Next Gen'!$A40, INDEX(Scores!$H$2:$N376, 0, MATCH($B40, Scores!$H$1:$N$1, 0)))</f>
        <v>4</v>
      </c>
      <c r="G40" s="1" t="str">
        <f>INDEX(Scores!$B$2:$B$339, MATCH('Next Gen'!$A40, Scores!$E$2:$E$339, 0))</f>
        <v>low</v>
      </c>
    </row>
    <row r="41" spans="1:7">
      <c r="A41" s="1">
        <v>87</v>
      </c>
      <c r="B41" s="1" t="s">
        <v>4</v>
      </c>
      <c r="C41" s="1">
        <v>9</v>
      </c>
      <c r="D41" s="1">
        <v>7</v>
      </c>
      <c r="E41" s="1">
        <v>2</v>
      </c>
      <c r="F41" s="1">
        <f>SUMIF(Scores!$E$2:$E$339, 'Next Gen'!$A41, INDEX(Scores!$H$2:$N377, 0, MATCH($B41, Scores!$H$1:$N$1, 0)))</f>
        <v>4</v>
      </c>
      <c r="G41" s="1" t="str">
        <f>INDEX(Scores!$B$2:$B$339, MATCH('Next Gen'!$A41, Scores!$E$2:$E$339, 0))</f>
        <v>low</v>
      </c>
    </row>
    <row r="42" spans="1:7">
      <c r="A42" s="1">
        <v>87</v>
      </c>
      <c r="B42" s="1" t="s">
        <v>5</v>
      </c>
      <c r="C42" s="1">
        <v>9</v>
      </c>
      <c r="D42" s="1">
        <v>6</v>
      </c>
      <c r="E42" s="1">
        <v>1</v>
      </c>
      <c r="F42" s="1">
        <f>SUMIF(Scores!$E$2:$E$339, 'Next Gen'!$A42, INDEX(Scores!$H$2:$N378, 0, MATCH($B42, Scores!$H$1:$N$1, 0)))</f>
        <v>3</v>
      </c>
      <c r="G42" s="1" t="str">
        <f>INDEX(Scores!$B$2:$B$339, MATCH('Next Gen'!$A42, Scores!$E$2:$E$339, 0))</f>
        <v>low</v>
      </c>
    </row>
    <row r="43" spans="1:7">
      <c r="A43" s="1">
        <v>88</v>
      </c>
      <c r="B43" s="1" t="s">
        <v>4</v>
      </c>
      <c r="C43" s="1">
        <v>9</v>
      </c>
      <c r="D43" s="1">
        <v>9</v>
      </c>
      <c r="E43" s="1">
        <v>5</v>
      </c>
      <c r="F43" s="1">
        <f>SUMIF(Scores!$E$2:$E$339, 'Next Gen'!$A43, INDEX(Scores!$H$2:$N379, 0, MATCH($B43, Scores!$H$1:$N$1, 0)))</f>
        <v>9</v>
      </c>
      <c r="G43" s="1" t="str">
        <f>INDEX(Scores!$B$2:$B$339, MATCH('Next Gen'!$A43, Scores!$E$2:$E$339, 0))</f>
        <v>mid</v>
      </c>
    </row>
    <row r="44" spans="1:7">
      <c r="A44" s="1">
        <v>88</v>
      </c>
      <c r="B44" s="1" t="s">
        <v>5</v>
      </c>
      <c r="C44" s="1">
        <v>9</v>
      </c>
      <c r="D44" s="1">
        <v>7</v>
      </c>
      <c r="E44" s="1">
        <v>5</v>
      </c>
      <c r="F44" s="1">
        <f>SUMIF(Scores!$E$2:$E$339, 'Next Gen'!$A44, INDEX(Scores!$H$2:$N380, 0, MATCH($B44, Scores!$H$1:$N$1, 0)))</f>
        <v>8</v>
      </c>
      <c r="G44" s="1" t="str">
        <f>INDEX(Scores!$B$2:$B$339, MATCH('Next Gen'!$A44, Scores!$E$2:$E$339, 0))</f>
        <v>mid</v>
      </c>
    </row>
    <row r="45" spans="1:7">
      <c r="A45" s="1">
        <v>89</v>
      </c>
      <c r="B45" s="1" t="s">
        <v>4</v>
      </c>
      <c r="C45" s="1">
        <v>9</v>
      </c>
      <c r="D45" s="1">
        <v>8</v>
      </c>
      <c r="E45" s="1">
        <v>2</v>
      </c>
      <c r="F45" s="1">
        <f>SUMIF(Scores!$E$2:$E$339, 'Next Gen'!$A45, INDEX(Scores!$H$2:$N381, 0, MATCH($B45, Scores!$H$1:$N$1, 0)))</f>
        <v>2</v>
      </c>
      <c r="G45" s="1" t="str">
        <f>INDEX(Scores!$B$2:$B$339, MATCH('Next Gen'!$A45, Scores!$E$2:$E$339, 0))</f>
        <v>high</v>
      </c>
    </row>
    <row r="46" spans="1:7">
      <c r="A46" s="1">
        <v>89</v>
      </c>
      <c r="B46" s="1" t="s">
        <v>5</v>
      </c>
      <c r="C46" s="1">
        <v>9</v>
      </c>
      <c r="D46" s="1">
        <v>6</v>
      </c>
      <c r="E46" s="1">
        <v>3</v>
      </c>
      <c r="F46" s="1">
        <f>SUMIF(Scores!$E$2:$E$339, 'Next Gen'!$A46, INDEX(Scores!$H$2:$N382, 0, MATCH($B46, Scores!$H$1:$N$1, 0)))</f>
        <v>4</v>
      </c>
      <c r="G46" s="1" t="str">
        <f>INDEX(Scores!$B$2:$B$339, MATCH('Next Gen'!$A46, Scores!$E$2:$E$339, 0))</f>
        <v>high</v>
      </c>
    </row>
    <row r="47" spans="1:7">
      <c r="A47" s="1">
        <v>89</v>
      </c>
      <c r="B47" s="1" t="s">
        <v>27</v>
      </c>
      <c r="C47" s="1">
        <v>9</v>
      </c>
      <c r="D47" s="1">
        <v>2</v>
      </c>
      <c r="E47" s="1">
        <v>2</v>
      </c>
      <c r="F47" s="1">
        <f>SUMIF(Scores!$E$2:$E$339, 'Next Gen'!$A47, INDEX(Scores!$H$2:$N383, 0, MATCH($B47, Scores!$H$1:$N$1, 0)))</f>
        <v>2</v>
      </c>
      <c r="G47" s="1" t="str">
        <f>INDEX(Scores!$B$2:$B$339, MATCH('Next Gen'!$A47, Scores!$E$2:$E$339, 0))</f>
        <v>high</v>
      </c>
    </row>
    <row r="48" spans="1:7">
      <c r="A48" s="1">
        <v>90</v>
      </c>
      <c r="B48" s="1" t="s">
        <v>4</v>
      </c>
      <c r="C48" s="1">
        <v>9</v>
      </c>
      <c r="D48" s="1">
        <v>7</v>
      </c>
      <c r="E48" s="1">
        <v>2</v>
      </c>
      <c r="F48" s="1">
        <f>SUMIF(Scores!$E$2:$E$339, 'Next Gen'!$A48, INDEX(Scores!$H$2:$N384, 0, MATCH($B48, Scores!$H$1:$N$1, 0)))</f>
        <v>2</v>
      </c>
      <c r="G48" s="1" t="str">
        <f>INDEX(Scores!$B$2:$B$339, MATCH('Next Gen'!$A48, Scores!$E$2:$E$339, 0))</f>
        <v>mid</v>
      </c>
    </row>
    <row r="49" spans="1:7">
      <c r="A49" s="1">
        <v>90</v>
      </c>
      <c r="B49" s="1" t="s">
        <v>5</v>
      </c>
      <c r="C49" s="1">
        <v>9</v>
      </c>
      <c r="D49" s="1">
        <v>3</v>
      </c>
      <c r="E49" s="1">
        <v>1</v>
      </c>
      <c r="F49" s="1">
        <f>SUMIF(Scores!$E$2:$E$339, 'Next Gen'!$A49, INDEX(Scores!$H$2:$N385, 0, MATCH($B49, Scores!$H$1:$N$1, 0)))</f>
        <v>1</v>
      </c>
      <c r="G49" s="1" t="str">
        <f>INDEX(Scores!$B$2:$B$339, MATCH('Next Gen'!$A49, Scores!$E$2:$E$339, 0))</f>
        <v>mid</v>
      </c>
    </row>
    <row r="50" spans="1:7">
      <c r="A50" s="1">
        <v>91</v>
      </c>
      <c r="B50" s="1" t="s">
        <v>4</v>
      </c>
      <c r="C50" s="1">
        <v>9</v>
      </c>
      <c r="D50" s="1">
        <v>6</v>
      </c>
      <c r="E50" s="1">
        <v>3</v>
      </c>
      <c r="F50" s="1">
        <f>SUMIF(Scores!$E$2:$E$339, 'Next Gen'!$A50, INDEX(Scores!$H$2:$N386, 0, MATCH($B50, Scores!$H$1:$N$1, 0)))</f>
        <v>7</v>
      </c>
      <c r="G50" s="1" t="str">
        <f>INDEX(Scores!$B$2:$B$339, MATCH('Next Gen'!$A50, Scores!$E$2:$E$339, 0))</f>
        <v>mid</v>
      </c>
    </row>
    <row r="51" spans="1:7">
      <c r="A51" s="1">
        <v>91</v>
      </c>
      <c r="B51" s="1" t="s">
        <v>5</v>
      </c>
      <c r="C51" s="1">
        <v>9</v>
      </c>
      <c r="D51" s="1">
        <v>6</v>
      </c>
      <c r="E51" s="1">
        <v>6</v>
      </c>
      <c r="F51" s="1">
        <f>SUMIF(Scores!$E$2:$E$339, 'Next Gen'!$A51, INDEX(Scores!$H$2:$N387, 0, MATCH($B51, Scores!$H$1:$N$1, 0)))</f>
        <v>11</v>
      </c>
      <c r="G51" s="1" t="str">
        <f>INDEX(Scores!$B$2:$B$339, MATCH('Next Gen'!$A51, Scores!$E$2:$E$339, 0))</f>
        <v>mid</v>
      </c>
    </row>
    <row r="52" spans="1:7">
      <c r="A52" s="1">
        <v>92</v>
      </c>
      <c r="B52" s="1" t="s">
        <v>4</v>
      </c>
      <c r="C52" s="1">
        <v>9</v>
      </c>
      <c r="D52" s="1">
        <v>7</v>
      </c>
      <c r="E52" s="1">
        <v>4</v>
      </c>
      <c r="F52" s="1">
        <f>SUMIF(Scores!$E$2:$E$339, 'Next Gen'!$A52, INDEX(Scores!$H$2:$N388, 0, MATCH($B52, Scores!$H$1:$N$1, 0)))</f>
        <v>7</v>
      </c>
      <c r="G52" s="1" t="str">
        <f>INDEX(Scores!$B$2:$B$339, MATCH('Next Gen'!$A52, Scores!$E$2:$E$339, 0))</f>
        <v>mid</v>
      </c>
    </row>
    <row r="53" spans="1:7">
      <c r="A53" s="1">
        <v>92</v>
      </c>
      <c r="B53" s="1" t="s">
        <v>5</v>
      </c>
      <c r="C53" s="1">
        <v>9</v>
      </c>
      <c r="D53" s="1">
        <v>3</v>
      </c>
      <c r="E53" s="1">
        <v>1</v>
      </c>
      <c r="F53" s="1">
        <f>SUMIF(Scores!$E$2:$E$339, 'Next Gen'!$A53, INDEX(Scores!$H$2:$N389, 0, MATCH($B53, Scores!$H$1:$N$1, 0)))</f>
        <v>3</v>
      </c>
      <c r="G53" s="1" t="str">
        <f>INDEX(Scores!$B$2:$B$339, MATCH('Next Gen'!$A53, Scores!$E$2:$E$339, 0))</f>
        <v>mid</v>
      </c>
    </row>
    <row r="54" spans="1:7">
      <c r="A54" s="1">
        <v>93</v>
      </c>
      <c r="B54" s="1" t="s">
        <v>4</v>
      </c>
      <c r="C54" s="1">
        <v>9</v>
      </c>
      <c r="D54" s="1">
        <v>8</v>
      </c>
      <c r="E54" s="1">
        <v>7</v>
      </c>
      <c r="F54" s="1">
        <f>SUMIF(Scores!$E$2:$E$339, 'Next Gen'!$A54, INDEX(Scores!$H$2:$N390, 0, MATCH($B54, Scores!$H$1:$N$1, 0)))</f>
        <v>14</v>
      </c>
      <c r="G54" s="1" t="str">
        <f>INDEX(Scores!$B$2:$B$339, MATCH('Next Gen'!$A54, Scores!$E$2:$E$339, 0))</f>
        <v>mid</v>
      </c>
    </row>
    <row r="55" spans="1:7">
      <c r="A55" s="1">
        <v>93</v>
      </c>
      <c r="B55" s="1" t="s">
        <v>5</v>
      </c>
      <c r="C55" s="1">
        <v>9</v>
      </c>
      <c r="D55" s="1">
        <v>2</v>
      </c>
      <c r="E55" s="1">
        <v>1</v>
      </c>
      <c r="F55" s="1">
        <f>SUMIF(Scores!$E$2:$E$339, 'Next Gen'!$A55, INDEX(Scores!$H$2:$N391, 0, MATCH($B55, Scores!$H$1:$N$1, 0)))</f>
        <v>1</v>
      </c>
      <c r="G55" s="1" t="str">
        <f>INDEX(Scores!$B$2:$B$339, MATCH('Next Gen'!$A55, Scores!$E$2:$E$339, 0))</f>
        <v>mid</v>
      </c>
    </row>
    <row r="56" spans="1:7">
      <c r="A56" s="1">
        <v>94</v>
      </c>
      <c r="B56" s="1" t="s">
        <v>4</v>
      </c>
      <c r="C56" s="1">
        <v>9</v>
      </c>
      <c r="D56" s="1">
        <v>8</v>
      </c>
      <c r="E56" s="1">
        <v>4</v>
      </c>
      <c r="F56" s="1">
        <f>SUMIF(Scores!$E$2:$E$339, 'Next Gen'!$A56, INDEX(Scores!$H$2:$N392, 0, MATCH($B56, Scores!$H$1:$N$1, 0)))</f>
        <v>7</v>
      </c>
      <c r="G56" s="1" t="str">
        <f>INDEX(Scores!$B$2:$B$339, MATCH('Next Gen'!$A56, Scores!$E$2:$E$339, 0))</f>
        <v>high</v>
      </c>
    </row>
    <row r="57" spans="1:7">
      <c r="A57" s="1">
        <v>94</v>
      </c>
      <c r="B57" s="1" t="s">
        <v>5</v>
      </c>
      <c r="C57" s="1">
        <v>9</v>
      </c>
      <c r="D57" s="1">
        <v>6</v>
      </c>
      <c r="E57" s="1">
        <v>5</v>
      </c>
      <c r="F57" s="1">
        <f>SUMIF(Scores!$E$2:$E$339, 'Next Gen'!$A57, INDEX(Scores!$H$2:$N393, 0, MATCH($B57, Scores!$H$1:$N$1, 0)))</f>
        <v>8</v>
      </c>
      <c r="G57" s="1" t="str">
        <f>INDEX(Scores!$B$2:$B$339, MATCH('Next Gen'!$A57, Scores!$E$2:$E$339, 0))</f>
        <v>high</v>
      </c>
    </row>
    <row r="58" spans="1:7">
      <c r="A58" s="1">
        <v>95</v>
      </c>
      <c r="B58" s="1" t="s">
        <v>4</v>
      </c>
      <c r="C58" s="1">
        <v>9</v>
      </c>
      <c r="D58" s="1">
        <v>8</v>
      </c>
      <c r="E58" s="1">
        <v>1</v>
      </c>
      <c r="F58" s="1">
        <f>SUMIF(Scores!$E$2:$E$339, 'Next Gen'!$A58, INDEX(Scores!$H$2:$N394, 0, MATCH($B58, Scores!$H$1:$N$1, 0)))</f>
        <v>2</v>
      </c>
      <c r="G58" s="1" t="str">
        <f>INDEX(Scores!$B$2:$B$339, MATCH('Next Gen'!$A58, Scores!$E$2:$E$339, 0))</f>
        <v>low</v>
      </c>
    </row>
    <row r="59" spans="1:7">
      <c r="A59" s="1">
        <v>95</v>
      </c>
      <c r="B59" s="1" t="s">
        <v>5</v>
      </c>
      <c r="C59" s="1">
        <v>9</v>
      </c>
      <c r="D59" s="1">
        <v>7</v>
      </c>
      <c r="E59" s="1">
        <v>1</v>
      </c>
      <c r="F59" s="1">
        <f>SUMIF(Scores!$E$2:$E$339, 'Next Gen'!$A59, INDEX(Scores!$H$2:$N395, 0, MATCH($B59, Scores!$H$1:$N$1, 0)))</f>
        <v>1</v>
      </c>
      <c r="G59" s="1" t="str">
        <f>INDEX(Scores!$B$2:$B$339, MATCH('Next Gen'!$A59, Scores!$E$2:$E$339, 0))</f>
        <v>low</v>
      </c>
    </row>
    <row r="60" spans="1:7">
      <c r="A60" s="1">
        <v>96</v>
      </c>
      <c r="B60" s="1" t="s">
        <v>4</v>
      </c>
      <c r="C60" s="1">
        <v>9</v>
      </c>
      <c r="D60" s="1">
        <v>9</v>
      </c>
      <c r="E60" s="1">
        <v>3</v>
      </c>
      <c r="F60" s="1">
        <f>SUMIF(Scores!$E$2:$E$339, 'Next Gen'!$A60, INDEX(Scores!$H$2:$N396, 0, MATCH($B60, Scores!$H$1:$N$1, 0)))</f>
        <v>5</v>
      </c>
      <c r="G60" s="1" t="str">
        <f>INDEX(Scores!$B$2:$B$339, MATCH('Next Gen'!$A60, Scores!$E$2:$E$339, 0))</f>
        <v>mid</v>
      </c>
    </row>
    <row r="61" spans="1:7">
      <c r="A61" s="1">
        <v>96</v>
      </c>
      <c r="B61" s="1" t="s">
        <v>5</v>
      </c>
      <c r="C61" s="1">
        <v>9</v>
      </c>
      <c r="D61" s="1">
        <v>6</v>
      </c>
      <c r="E61" s="1">
        <v>2</v>
      </c>
      <c r="F61" s="1">
        <f>SUMIF(Scores!$E$2:$E$339, 'Next Gen'!$A61, INDEX(Scores!$H$2:$N397, 0, MATCH($B61, Scores!$H$1:$N$1, 0)))</f>
        <v>3</v>
      </c>
      <c r="G61" s="1" t="str">
        <f>INDEX(Scores!$B$2:$B$339, MATCH('Next Gen'!$A61, Scores!$E$2:$E$339, 0))</f>
        <v>mid</v>
      </c>
    </row>
    <row r="62" spans="1:7">
      <c r="A62" s="1">
        <v>98</v>
      </c>
      <c r="B62" s="1" t="s">
        <v>4</v>
      </c>
      <c r="C62" s="1">
        <v>9</v>
      </c>
      <c r="D62" s="1">
        <v>9</v>
      </c>
      <c r="E62" s="1">
        <v>4</v>
      </c>
      <c r="F62" s="1">
        <f>SUMIF(Scores!$E$2:$E$339, 'Next Gen'!$A62, INDEX(Scores!$H$2:$N398, 0, MATCH($B62, Scores!$H$1:$N$1, 0)))</f>
        <v>11</v>
      </c>
      <c r="G62" s="1" t="str">
        <f>INDEX(Scores!$B$2:$B$339, MATCH('Next Gen'!$A62, Scores!$E$2:$E$339, 0))</f>
        <v>mid</v>
      </c>
    </row>
    <row r="63" spans="1:7">
      <c r="A63" s="1">
        <v>98</v>
      </c>
      <c r="B63" s="1" t="s">
        <v>5</v>
      </c>
      <c r="C63" s="1">
        <v>9</v>
      </c>
      <c r="D63" s="1">
        <v>9</v>
      </c>
      <c r="E63" s="1">
        <v>2</v>
      </c>
      <c r="F63" s="1">
        <f>SUMIF(Scores!$E$2:$E$339, 'Next Gen'!$A63, INDEX(Scores!$H$2:$N399, 0, MATCH($B63, Scores!$H$1:$N$1, 0)))</f>
        <v>2</v>
      </c>
      <c r="G63" s="1" t="str">
        <f>INDEX(Scores!$B$2:$B$339, MATCH('Next Gen'!$A63, Scores!$E$2:$E$339, 0))</f>
        <v>mid</v>
      </c>
    </row>
    <row r="64" spans="1:7">
      <c r="A64" s="1">
        <v>98</v>
      </c>
      <c r="B64" s="1" t="s">
        <v>6</v>
      </c>
      <c r="C64" s="1">
        <v>9</v>
      </c>
      <c r="D64" s="1">
        <v>4</v>
      </c>
      <c r="E64" s="1">
        <v>1</v>
      </c>
      <c r="F64" s="1">
        <f>SUMIF(Scores!$E$2:$E$339, 'Next Gen'!$A64, INDEX(Scores!$H$2:$N400, 0, MATCH($B64, Scores!$H$1:$N$1, 0)))</f>
        <v>3</v>
      </c>
      <c r="G64" s="1" t="str">
        <f>INDEX(Scores!$B$2:$B$339, MATCH('Next Gen'!$A64, Scores!$E$2:$E$339, 0))</f>
        <v>mid</v>
      </c>
    </row>
    <row r="65" spans="1:7">
      <c r="A65" s="1">
        <v>99</v>
      </c>
      <c r="B65" s="1" t="s">
        <v>4</v>
      </c>
      <c r="C65" s="1">
        <v>9</v>
      </c>
      <c r="D65" s="1">
        <v>9</v>
      </c>
      <c r="E65" s="1">
        <v>1</v>
      </c>
      <c r="F65" s="1">
        <f>SUMIF(Scores!$E$2:$E$339, 'Next Gen'!$A65, INDEX(Scores!$H$2:$N401, 0, MATCH($B65, Scores!$H$1:$N$1, 0)))</f>
        <v>3</v>
      </c>
      <c r="G65" s="1" t="str">
        <f>INDEX(Scores!$B$2:$B$339, MATCH('Next Gen'!$A65, Scores!$E$2:$E$339, 0))</f>
        <v>mid</v>
      </c>
    </row>
    <row r="66" spans="1:7">
      <c r="A66" s="1">
        <v>99</v>
      </c>
      <c r="B66" s="1" t="s">
        <v>5</v>
      </c>
      <c r="C66" s="1">
        <v>9</v>
      </c>
      <c r="D66" s="1">
        <v>9</v>
      </c>
      <c r="E66" s="1">
        <v>4</v>
      </c>
      <c r="F66" s="1">
        <f>SUMIF(Scores!$E$2:$E$339, 'Next Gen'!$A66, INDEX(Scores!$H$2:$N402, 0, MATCH($B66, Scores!$H$1:$N$1, 0)))</f>
        <v>7</v>
      </c>
      <c r="G66" s="1" t="str">
        <f>INDEX(Scores!$B$2:$B$339, MATCH('Next Gen'!$A66, Scores!$E$2:$E$339, 0))</f>
        <v>mid</v>
      </c>
    </row>
    <row r="67" spans="1:7">
      <c r="A67" s="1">
        <v>99</v>
      </c>
      <c r="B67" s="1" t="s">
        <v>6</v>
      </c>
      <c r="C67" s="1">
        <v>9</v>
      </c>
      <c r="D67" s="1">
        <v>4</v>
      </c>
      <c r="E67" s="1">
        <v>4</v>
      </c>
      <c r="F67" s="1">
        <f>SUMIF(Scores!$E$2:$E$339, 'Next Gen'!$A67, INDEX(Scores!$H$2:$N403, 0, MATCH($B67, Scores!$H$1:$N$1, 0)))</f>
        <v>9</v>
      </c>
      <c r="G67" s="1" t="str">
        <f>INDEX(Scores!$B$2:$B$339, MATCH('Next Gen'!$A67, Scores!$E$2:$E$339, 0))</f>
        <v>mid</v>
      </c>
    </row>
    <row r="68" spans="1:7">
      <c r="A68" s="1">
        <v>99</v>
      </c>
      <c r="B68" s="1" t="s">
        <v>7</v>
      </c>
      <c r="C68" s="1">
        <v>9</v>
      </c>
      <c r="D68" s="1">
        <v>2</v>
      </c>
      <c r="E68" s="1">
        <v>2</v>
      </c>
      <c r="F68" s="1">
        <f>SUMIF(Scores!$E$2:$E$339, 'Next Gen'!$A68, INDEX(Scores!$H$2:$N404, 0, MATCH($B68, Scores!$H$1:$N$1, 0)))</f>
        <v>5</v>
      </c>
      <c r="G68" s="1" t="str">
        <f>INDEX(Scores!$B$2:$B$339, MATCH('Next Gen'!$A68, Scores!$E$2:$E$339, 0))</f>
        <v>mid</v>
      </c>
    </row>
    <row r="69" spans="1:7">
      <c r="A69" s="1">
        <v>100</v>
      </c>
      <c r="B69" s="1" t="s">
        <v>4</v>
      </c>
      <c r="C69" s="1">
        <v>9</v>
      </c>
      <c r="D69" s="1">
        <v>9</v>
      </c>
      <c r="E69" s="1">
        <v>4</v>
      </c>
      <c r="F69" s="1">
        <f>SUMIF(Scores!$E$2:$E$339, 'Next Gen'!$A69, INDEX(Scores!$H$2:$N405, 0, MATCH($B69, Scores!$H$1:$N$1, 0)))</f>
        <v>9</v>
      </c>
      <c r="G69" s="1" t="str">
        <f>INDEX(Scores!$B$2:$B$339, MATCH('Next Gen'!$A69, Scores!$E$2:$E$339, 0))</f>
        <v>high</v>
      </c>
    </row>
    <row r="70" spans="1:7">
      <c r="A70" s="1">
        <v>100</v>
      </c>
      <c r="B70" s="1" t="s">
        <v>5</v>
      </c>
      <c r="C70" s="1">
        <v>9</v>
      </c>
      <c r="D70" s="1">
        <v>8</v>
      </c>
      <c r="E70" s="1">
        <v>4</v>
      </c>
      <c r="F70" s="1">
        <f>SUMIF(Scores!$E$2:$E$339, 'Next Gen'!$A70, INDEX(Scores!$H$2:$N406, 0, MATCH($B70, Scores!$H$1:$N$1, 0)))</f>
        <v>7</v>
      </c>
      <c r="G70" s="1" t="str">
        <f>INDEX(Scores!$B$2:$B$339, MATCH('Next Gen'!$A70, Scores!$E$2:$E$339, 0))</f>
        <v>high</v>
      </c>
    </row>
    <row r="71" spans="1:7">
      <c r="A71" s="1">
        <v>101</v>
      </c>
      <c r="B71" s="1" t="s">
        <v>5</v>
      </c>
      <c r="C71" s="1">
        <v>9</v>
      </c>
      <c r="D71" s="1">
        <v>7</v>
      </c>
      <c r="E71" s="1">
        <v>5</v>
      </c>
      <c r="F71" s="1">
        <f>SUMIF(Scores!$E$2:$E$339, 'Next Gen'!$A71, INDEX(Scores!$H$2:$N407, 0, MATCH($B71, Scores!$H$1:$N$1, 0)))</f>
        <v>9</v>
      </c>
      <c r="G71" s="1" t="str">
        <f>INDEX(Scores!$B$2:$B$339, MATCH('Next Gen'!$A71, Scores!$E$2:$E$339, 0))</f>
        <v>mid</v>
      </c>
    </row>
    <row r="72" spans="1:7">
      <c r="A72" s="1">
        <v>101</v>
      </c>
      <c r="B72" s="1" t="s">
        <v>6</v>
      </c>
      <c r="C72" s="1">
        <v>9</v>
      </c>
      <c r="D72" s="1">
        <v>7</v>
      </c>
      <c r="E72" s="1">
        <v>2</v>
      </c>
      <c r="F72" s="1">
        <f>SUMIF(Scores!$E$2:$E$339, 'Next Gen'!$A72, INDEX(Scores!$H$2:$N408, 0, MATCH($B72, Scores!$H$1:$N$1, 0)))</f>
        <v>6</v>
      </c>
      <c r="G72" s="1" t="str">
        <f>INDEX(Scores!$B$2:$B$339, MATCH('Next Gen'!$A72, Scores!$E$2:$E$339, 0))</f>
        <v>mid</v>
      </c>
    </row>
    <row r="73" spans="1:7">
      <c r="A73" s="1">
        <v>102</v>
      </c>
      <c r="B73" s="1" t="s">
        <v>5</v>
      </c>
      <c r="C73" s="1">
        <v>9</v>
      </c>
      <c r="D73" s="1">
        <v>8</v>
      </c>
      <c r="E73" s="1">
        <v>5</v>
      </c>
      <c r="F73" s="1">
        <f>SUMIF(Scores!$E$2:$E$339, 'Next Gen'!$A73, INDEX(Scores!$H$2:$N409, 0, MATCH($B73, Scores!$H$1:$N$1, 0)))</f>
        <v>8</v>
      </c>
      <c r="G73" s="1" t="str">
        <f>INDEX(Scores!$B$2:$B$339, MATCH('Next Gen'!$A73, Scores!$E$2:$E$339, 0))</f>
        <v>mid</v>
      </c>
    </row>
    <row r="74" spans="1:7">
      <c r="A74" s="1">
        <v>102</v>
      </c>
      <c r="B74" s="1" t="s">
        <v>7</v>
      </c>
      <c r="C74" s="1">
        <v>9</v>
      </c>
      <c r="D74" s="1">
        <v>2</v>
      </c>
      <c r="E74" s="1">
        <v>1</v>
      </c>
      <c r="F74" s="1">
        <f>SUMIF(Scores!$E$2:$E$339, 'Next Gen'!$A74, INDEX(Scores!$H$2:$N410, 0, MATCH($B74, Scores!$H$1:$N$1, 0)))</f>
        <v>1</v>
      </c>
      <c r="G74" s="1" t="str">
        <f>INDEX(Scores!$B$2:$B$339, MATCH('Next Gen'!$A74, Scores!$E$2:$E$339, 0))</f>
        <v>mid</v>
      </c>
    </row>
    <row r="75" spans="1:7">
      <c r="A75" s="1">
        <v>103</v>
      </c>
      <c r="B75" s="1" t="s">
        <v>5</v>
      </c>
      <c r="C75" s="1">
        <v>9</v>
      </c>
      <c r="D75" s="1">
        <v>9</v>
      </c>
      <c r="E75" s="1">
        <v>7</v>
      </c>
      <c r="F75" s="1">
        <f>SUMIF(Scores!$E$2:$E$339, 'Next Gen'!$A75, INDEX(Scores!$H$2:$N409, 0, MATCH($B75, Scores!$H$1:$N$1, 0)))</f>
        <v>12</v>
      </c>
      <c r="G75" s="1" t="str">
        <f>INDEX(Scores!$B$2:$B$339, MATCH('Next Gen'!$A75, Scores!$E$2:$E$339, 0))</f>
        <v>mid</v>
      </c>
    </row>
    <row r="76" spans="1:7">
      <c r="A76" s="1">
        <v>103</v>
      </c>
      <c r="B76" s="1" t="s">
        <v>6</v>
      </c>
      <c r="C76" s="1">
        <v>9</v>
      </c>
      <c r="D76" s="1">
        <v>3</v>
      </c>
      <c r="E76" s="1">
        <v>3</v>
      </c>
      <c r="F76" s="1">
        <f>SUMIF(Scores!$E$2:$E$339, 'Next Gen'!$A76, INDEX(Scores!$H$2:$N410, 0, MATCH($B76, Scores!$H$1:$N$1, 0)))</f>
        <v>5</v>
      </c>
      <c r="G76" s="1" t="str">
        <f>INDEX(Scores!$B$2:$B$339, MATCH('Next Gen'!$A76, Scores!$E$2:$E$339, 0))</f>
        <v>mid</v>
      </c>
    </row>
    <row r="77" spans="1:7">
      <c r="A77" s="1">
        <v>104</v>
      </c>
      <c r="B77" s="1" t="s">
        <v>5</v>
      </c>
      <c r="C77" s="1">
        <v>9</v>
      </c>
      <c r="D77" s="1">
        <v>6</v>
      </c>
      <c r="E77" s="1">
        <v>2</v>
      </c>
      <c r="F77" s="1">
        <f>SUMIF(Scores!$E$2:$E$339, 'Next Gen'!$A77, INDEX(Scores!$H$2:$N$339, 0, MATCH($B77, Scores!$H$1:$N$1, 0)))</f>
        <v>4</v>
      </c>
      <c r="G77" s="1" t="str">
        <f>INDEX(Scores!$B$2:$B$339, MATCH('Next Gen'!$A77, Scores!$E$2:$E$339, 0))</f>
        <v>mid</v>
      </c>
    </row>
    <row r="78" spans="1:7">
      <c r="A78" s="1">
        <v>104</v>
      </c>
      <c r="B78" s="1" t="s">
        <v>6</v>
      </c>
      <c r="C78" s="1">
        <v>9</v>
      </c>
      <c r="D78" s="1">
        <v>7</v>
      </c>
      <c r="E78" s="1">
        <v>1</v>
      </c>
      <c r="F78" s="1">
        <f>SUMIF(Scores!$E$2:$E$339, 'Next Gen'!$A78, INDEX(Scores!$H$2:$N$339, 0, MATCH($B78, Scores!$H$1:$N$1, 0)))</f>
        <v>1</v>
      </c>
      <c r="G78" s="1" t="str">
        <f>INDEX(Scores!$B$2:$B$339, MATCH('Next Gen'!$A78, Scores!$E$2:$E$339, 0))</f>
        <v>mid</v>
      </c>
    </row>
    <row r="79" spans="1:7">
      <c r="A79" s="1">
        <v>105</v>
      </c>
      <c r="B79" s="1" t="s">
        <v>5</v>
      </c>
      <c r="C79" s="1">
        <v>9</v>
      </c>
      <c r="D79" s="1">
        <v>8</v>
      </c>
      <c r="E79" s="1">
        <v>3</v>
      </c>
      <c r="F79" s="1">
        <f>SUMIF(Scores!$E$2:$E$339, 'Next Gen'!$A79, INDEX(Scores!$H$2:$N$339, 0, MATCH($B79, Scores!$H$1:$N$1, 0)))</f>
        <v>3</v>
      </c>
      <c r="G79" s="1" t="str">
        <f>INDEX(Scores!$B$2:$B$339, MATCH('Next Gen'!$A79, Scores!$E$2:$E$339, 0))</f>
        <v>mid</v>
      </c>
    </row>
    <row r="80" spans="1:7">
      <c r="A80" s="1">
        <v>105</v>
      </c>
      <c r="B80" s="1" t="s">
        <v>6</v>
      </c>
      <c r="C80" s="1">
        <v>9</v>
      </c>
      <c r="D80" s="1">
        <v>3</v>
      </c>
      <c r="E80" s="1">
        <v>1</v>
      </c>
      <c r="F80" s="1">
        <f>SUMIF(Scores!$E$2:$E$339, 'Next Gen'!$A80, INDEX(Scores!$H$2:$N$339, 0, MATCH($B80, Scores!$H$1:$N$1, 0)))</f>
        <v>1</v>
      </c>
      <c r="G80" s="1" t="str">
        <f>INDEX(Scores!$B$2:$B$339, MATCH('Next Gen'!$A80, Scores!$E$2:$E$339, 0))</f>
        <v>mid</v>
      </c>
    </row>
    <row r="81" spans="1:7">
      <c r="A81" s="1">
        <v>106</v>
      </c>
      <c r="B81" s="1" t="s">
        <v>5</v>
      </c>
      <c r="C81" s="1">
        <v>9</v>
      </c>
      <c r="D81" s="1">
        <v>7</v>
      </c>
      <c r="E81" s="1">
        <v>2</v>
      </c>
      <c r="F81" s="1">
        <f>SUMIF(Scores!$E$2:$E$339, 'Next Gen'!$A81, INDEX(Scores!$H$2:$N$339, 0, MATCH($B81, Scores!$H$1:$N$1, 0)))</f>
        <v>3</v>
      </c>
      <c r="G81" s="1" t="str">
        <f>INDEX(Scores!$B$2:$B$339, MATCH('Next Gen'!$A81, Scores!$E$2:$E$339, 0))</f>
        <v>mid</v>
      </c>
    </row>
    <row r="82" spans="1:7">
      <c r="A82" s="1">
        <v>106</v>
      </c>
      <c r="B82" s="1" t="s">
        <v>6</v>
      </c>
      <c r="C82" s="1">
        <v>9</v>
      </c>
      <c r="D82" s="1">
        <v>5</v>
      </c>
      <c r="E82" s="1">
        <v>2</v>
      </c>
      <c r="F82" s="1">
        <f>SUMIF(Scores!$E$2:$E$339, 'Next Gen'!$A82, INDEX(Scores!$H$2:$N$339, 0, MATCH($B82, Scores!$H$1:$N$1, 0)))</f>
        <v>2</v>
      </c>
      <c r="G82" s="1" t="str">
        <f>INDEX(Scores!$B$2:$B$339, MATCH('Next Gen'!$A82, Scores!$E$2:$E$339, 0))</f>
        <v>mid</v>
      </c>
    </row>
    <row r="83" spans="1:7">
      <c r="A83" s="1">
        <v>107</v>
      </c>
      <c r="B83" s="1" t="s">
        <v>5</v>
      </c>
      <c r="C83" s="1">
        <v>9</v>
      </c>
      <c r="D83" s="1">
        <v>7</v>
      </c>
      <c r="E83" s="1">
        <v>4</v>
      </c>
      <c r="F83" s="1">
        <f>SUMIF(Scores!$E$2:$E$339, 'Next Gen'!$A83, INDEX(Scores!$H$2:$N$339, 0, MATCH($B83, Scores!$H$1:$N$1, 0)))</f>
        <v>5</v>
      </c>
      <c r="G83" s="1" t="str">
        <f>INDEX(Scores!$B$2:$B$339, MATCH('Next Gen'!$A83, Scores!$E$2:$E$339, 0))</f>
        <v>mid</v>
      </c>
    </row>
    <row r="84" spans="1:7">
      <c r="A84" s="1">
        <v>107</v>
      </c>
      <c r="B84" s="1" t="s">
        <v>4</v>
      </c>
      <c r="C84" s="1">
        <v>9</v>
      </c>
      <c r="D84" s="1">
        <v>8</v>
      </c>
      <c r="E84" s="1">
        <v>3</v>
      </c>
      <c r="F84" s="1">
        <f>SUMIF(Scores!$E$2:$E$339, 'Next Gen'!$A84, INDEX(Scores!$H$2:$N$339, 0, MATCH($B84, Scores!$H$1:$N$1, 0)))</f>
        <v>6</v>
      </c>
      <c r="G84" s="1" t="str">
        <f>INDEX(Scores!$B$2:$B$339, MATCH('Next Gen'!$A84, Scores!$E$2:$E$339, 0))</f>
        <v>mid</v>
      </c>
    </row>
    <row r="85" spans="1:7">
      <c r="A85" s="1">
        <v>108</v>
      </c>
      <c r="B85" s="1" t="s">
        <v>5</v>
      </c>
      <c r="C85" s="1">
        <v>9</v>
      </c>
      <c r="D85" s="1">
        <v>7</v>
      </c>
      <c r="E85" s="1">
        <v>4</v>
      </c>
      <c r="F85" s="1">
        <f>SUMIF(Scores!$E$2:$E$339, 'Next Gen'!$A85, INDEX(Scores!$H$2:$N$339, 0, MATCH($B85, Scores!$H$1:$N$1, 0)))</f>
        <v>6</v>
      </c>
      <c r="G85" s="1" t="str">
        <f>INDEX(Scores!$B$2:$B$339, MATCH('Next Gen'!$A85, Scores!$E$2:$E$339, 0))</f>
        <v>mid</v>
      </c>
    </row>
    <row r="86" spans="1:7">
      <c r="A86" s="1">
        <v>108</v>
      </c>
      <c r="B86" s="1" t="s">
        <v>4</v>
      </c>
      <c r="C86" s="1">
        <v>9</v>
      </c>
      <c r="D86" s="1">
        <v>9</v>
      </c>
      <c r="E86" s="1">
        <v>4</v>
      </c>
      <c r="F86" s="1">
        <f>SUMIF(Scores!$E$2:$E$339, 'Next Gen'!$A86, INDEX(Scores!$H$2:$N$339, 0, MATCH($B86, Scores!$H$1:$N$1, 0)))</f>
        <v>8</v>
      </c>
      <c r="G86" s="1" t="str">
        <f>INDEX(Scores!$B$2:$B$339, MATCH('Next Gen'!$A86, Scores!$E$2:$E$339, 0))</f>
        <v>mid</v>
      </c>
    </row>
    <row r="87" spans="1:7">
      <c r="A87" s="1">
        <v>109</v>
      </c>
      <c r="B87" s="1" t="s">
        <v>5</v>
      </c>
      <c r="C87" s="1">
        <v>9</v>
      </c>
      <c r="D87" s="1">
        <v>7</v>
      </c>
      <c r="E87" s="1">
        <v>3</v>
      </c>
      <c r="F87" s="1">
        <f>SUMIF(Scores!$E$2:$E$339, 'Next Gen'!$A87, INDEX(Scores!$H$2:$N$339, 0, MATCH($B87, Scores!$H$1:$N$1, 0)))</f>
        <v>8</v>
      </c>
      <c r="G87" s="1" t="str">
        <f>INDEX(Scores!$B$2:$B$339, MATCH('Next Gen'!$A87, Scores!$E$2:$E$339, 0))</f>
        <v>mid</v>
      </c>
    </row>
    <row r="88" spans="1:7">
      <c r="A88" s="1">
        <v>109</v>
      </c>
      <c r="B88" s="1" t="s">
        <v>4</v>
      </c>
      <c r="C88" s="1">
        <v>9</v>
      </c>
      <c r="D88" s="1">
        <v>9</v>
      </c>
      <c r="E88" s="1">
        <v>4</v>
      </c>
      <c r="F88" s="1">
        <f>SUMIF(Scores!$E$2:$E$339, 'Next Gen'!$A88, INDEX(Scores!$H$2:$N$339, 0, MATCH($B88, Scores!$H$1:$N$1, 0)))</f>
        <v>5</v>
      </c>
      <c r="G88" s="1" t="str">
        <f>INDEX(Scores!$B$2:$B$339, MATCH('Next Gen'!$A88, Scores!$E$2:$E$339, 0))</f>
        <v>mid</v>
      </c>
    </row>
    <row r="89" spans="1:7">
      <c r="A89" s="1">
        <v>110</v>
      </c>
      <c r="B89" s="1" t="s">
        <v>5</v>
      </c>
      <c r="C89" s="1">
        <v>9</v>
      </c>
      <c r="D89" s="1">
        <v>8</v>
      </c>
      <c r="E89" s="1">
        <v>1</v>
      </c>
      <c r="F89" s="1">
        <f>SUMIF(Scores!$E$2:$E$339, 'Next Gen'!$A89, INDEX(Scores!$H$2:$N$339, 0, MATCH($B89, Scores!$H$1:$N$1, 0)))</f>
        <v>3</v>
      </c>
      <c r="G89" s="1" t="str">
        <f>INDEX(Scores!$B$2:$B$339, MATCH('Next Gen'!$A89, Scores!$E$2:$E$339, 0))</f>
        <v>mid</v>
      </c>
    </row>
    <row r="90" spans="1:7">
      <c r="A90" s="1">
        <v>110</v>
      </c>
      <c r="B90" s="1" t="s">
        <v>4</v>
      </c>
      <c r="C90" s="1">
        <v>9</v>
      </c>
      <c r="D90" s="1">
        <v>7</v>
      </c>
      <c r="E90" s="1">
        <v>3</v>
      </c>
      <c r="F90" s="1">
        <f>SUMIF(Scores!$E$2:$E$339, 'Next Gen'!$A90, INDEX(Scores!$H$2:$N$339, 0, MATCH($B90, Scores!$H$1:$N$1, 0)))</f>
        <v>5</v>
      </c>
      <c r="G90" s="1" t="str">
        <f>INDEX(Scores!$B$2:$B$339, MATCH('Next Gen'!$A90, Scores!$E$2:$E$339,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2025-06-13T17:34:56Z</dcterms:modified>
</cp:coreProperties>
</file>