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A73D381-D180-5540-A4B1-E994546771E8}" xr6:coauthVersionLast="47" xr6:coauthVersionMax="47" xr10:uidLastSave="{00000000-0000-0000-0000-000000000000}"/>
  <bookViews>
    <workbookView xWindow="0" yWindow="760" windowWidth="29640" windowHeight="17400"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 i="2" l="1"/>
  <c r="G83" i="2"/>
  <c r="F84" i="2"/>
  <c r="F83" i="2"/>
  <c r="G197" i="3"/>
  <c r="F197" i="3"/>
  <c r="D197" i="3"/>
  <c r="G196" i="3"/>
  <c r="Y327" i="1"/>
  <c r="X327" i="1"/>
  <c r="W327" i="1"/>
  <c r="S329" i="1"/>
  <c r="R329" i="1"/>
  <c r="Q329" i="1"/>
  <c r="P329" i="1"/>
  <c r="V328" i="1"/>
  <c r="U328" i="1"/>
  <c r="T328" i="1"/>
  <c r="S328" i="1"/>
  <c r="R328" i="1"/>
  <c r="Q328" i="1"/>
  <c r="P328" i="1"/>
  <c r="V327" i="1"/>
  <c r="U327" i="1"/>
  <c r="T327" i="1"/>
  <c r="S327" i="1"/>
  <c r="R327" i="1"/>
  <c r="Q327" i="1"/>
  <c r="P327" i="1"/>
  <c r="E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E329" i="1" s="1"/>
  <c r="N336" i="1"/>
  <c r="M336" i="1"/>
  <c r="L336" i="1"/>
  <c r="K336" i="1"/>
  <c r="J336" i="1"/>
  <c r="I336" i="1"/>
  <c r="H336"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E197" i="3" l="1"/>
  <c r="B196" i="3"/>
  <c r="H196" i="3" s="1"/>
  <c r="D196" i="3"/>
  <c r="E196" i="3"/>
  <c r="F196" i="3"/>
  <c r="B197" i="3"/>
  <c r="H197" i="3" s="1"/>
  <c r="B5" i="3"/>
  <c r="H5" i="3" s="1"/>
  <c r="B4" i="3"/>
  <c r="H4" i="3" s="1"/>
  <c r="X333" i="1"/>
  <c r="E8" i="1"/>
  <c r="A9" i="3"/>
  <c r="A6" i="3"/>
  <c r="X334" i="1"/>
  <c r="F141" i="1"/>
  <c r="F142" i="1"/>
  <c r="F145" i="1" s="1"/>
  <c r="F148" i="1" s="1"/>
  <c r="F151" i="1" s="1"/>
  <c r="F154" i="1" s="1"/>
  <c r="F157" i="1" s="1"/>
  <c r="F160" i="1" s="1"/>
  <c r="F163" i="1" s="1"/>
  <c r="F166" i="1" s="1"/>
  <c r="F169" i="1" s="1"/>
  <c r="F172" i="1" s="1"/>
  <c r="F175" i="1" s="1"/>
  <c r="F180" i="1" s="1"/>
  <c r="F183" i="1" s="1"/>
  <c r="F186" i="1" s="1"/>
  <c r="F189" i="1" s="1"/>
  <c r="F192" i="1" s="1"/>
  <c r="F195" i="1" s="1"/>
  <c r="J197" i="3" l="1"/>
  <c r="I197" i="3"/>
  <c r="J196" i="3"/>
  <c r="I196" i="3"/>
  <c r="B6" i="3"/>
  <c r="H6" i="3" s="1"/>
  <c r="B7" i="3"/>
  <c r="H7" i="3" s="1"/>
  <c r="E11" i="1"/>
  <c r="A8" i="3"/>
  <c r="A11" i="3"/>
  <c r="Y333" i="1"/>
  <c r="Y334" i="1"/>
  <c r="F144" i="1"/>
  <c r="L197" i="3" l="1"/>
  <c r="K197" i="3"/>
  <c r="L196" i="3"/>
  <c r="K196" i="3"/>
  <c r="B9" i="3"/>
  <c r="H9" i="3" s="1"/>
  <c r="B8" i="3"/>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34" i="1"/>
  <c r="A40" i="3"/>
  <c r="A43" i="3"/>
  <c r="N332" i="1" l="1"/>
  <c r="M332" i="1"/>
  <c r="H332" i="1"/>
  <c r="L332" i="1"/>
  <c r="I332" i="1"/>
  <c r="K332" i="1"/>
  <c r="J332" i="1"/>
  <c r="E62" i="1"/>
  <c r="J333" i="1"/>
  <c r="I334" i="1"/>
  <c r="J335" i="1"/>
  <c r="K335" i="1"/>
  <c r="K334" i="1"/>
  <c r="J334" i="1"/>
  <c r="L335" i="1"/>
  <c r="L333" i="1"/>
  <c r="I335" i="1"/>
  <c r="N334" i="1"/>
  <c r="K333" i="1"/>
  <c r="M334" i="1"/>
  <c r="M333" i="1"/>
  <c r="H334" i="1"/>
  <c r="N333" i="1"/>
  <c r="H333" i="1"/>
  <c r="I333" i="1"/>
  <c r="M335" i="1"/>
  <c r="N335" i="1"/>
  <c r="H335"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F81" i="2" l="1"/>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H59" i="3"/>
  <c r="B190" i="3"/>
  <c r="H190" i="3" s="1"/>
  <c r="A62" i="3"/>
  <c r="A65" i="3"/>
  <c r="J179" i="3" l="1"/>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58" i="3" l="1"/>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<sst xmlns="http://schemas.openxmlformats.org/spreadsheetml/2006/main" count="1689" uniqueCount="96">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</sst>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0">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1.695120023149" createdVersion="8" refreshedVersion="8" minRefreshableVersion="3" recordCount="81" xr:uid="{0B0A04BC-6528-1342-9153-52F426C0CFCC}">
  <cacheSource type="worksheet">
    <worksheetSource ref="A1:G82" sheet="Next Gen"/>
  </cacheSource>
  <cacheFields count="12">
    <cacheField name="Game" numFmtId="0">
      <sharedItems containsSemiMixedTypes="0" containsString="0" containsNumber="1" containsInteger="1" minValue="71" maxValue="106"/>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50223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r>
    <n v="101"/>
    <x v="0"/>
    <n v="9"/>
    <n v="7"/>
    <n v="5"/>
    <n v="9"/>
    <x v="1"/>
  </r>
  <r>
    <n v="101"/>
    <x v="3"/>
    <n v="9"/>
    <n v="7"/>
    <n v="2"/>
    <n v="6"/>
    <x v="1"/>
  </r>
  <r>
    <n v="102"/>
    <x v="0"/>
    <n v="9"/>
    <n v="8"/>
    <n v="5"/>
    <n v="8"/>
    <x v="1"/>
  </r>
  <r>
    <n v="102"/>
    <x v="2"/>
    <n v="9"/>
    <n v="2"/>
    <n v="1"/>
    <n v="1"/>
    <x v="1"/>
  </r>
  <r>
    <n v="103"/>
    <x v="0"/>
    <n v="9"/>
    <n v="9"/>
    <n v="7"/>
    <n v="12"/>
    <x v="1"/>
  </r>
  <r>
    <n v="103"/>
    <x v="3"/>
    <n v="9"/>
    <n v="3"/>
    <n v="3"/>
    <n v="5"/>
    <x v="1"/>
  </r>
  <r>
    <n v="104"/>
    <x v="0"/>
    <n v="9"/>
    <n v="6"/>
    <n v="2"/>
    <n v="4"/>
    <x v="1"/>
  </r>
  <r>
    <n v="104"/>
    <x v="3"/>
    <n v="9"/>
    <n v="7"/>
    <n v="1"/>
    <n v="1"/>
    <x v="1"/>
  </r>
  <r>
    <n v="105"/>
    <x v="0"/>
    <n v="9"/>
    <n v="8"/>
    <n v="3"/>
    <n v="3"/>
    <x v="1"/>
  </r>
  <r>
    <n v="105"/>
    <x v="3"/>
    <n v="9"/>
    <n v="3"/>
    <n v="1"/>
    <n v="1"/>
    <x v="1"/>
  </r>
  <r>
    <n v="106"/>
    <x v="0"/>
    <n v="9"/>
    <n v="7"/>
    <n v="2"/>
    <n v="3"/>
    <x v="1"/>
  </r>
  <r>
    <n v="106"/>
    <x v="3"/>
    <n v="9"/>
    <n v="5"/>
    <n v="2"/>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43:N348"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8">
      <pivotArea collapsedLevelsAreSubtotals="1" fieldPosition="0">
        <references count="1">
          <reference field="2" count="0"/>
        </references>
      </pivotArea>
    </format>
    <format dxfId="7">
      <pivotArea grandRow="1" outline="0" collapsedLevelsAreSubtotals="1" fieldPosition="0"/>
    </format>
    <format dxfId="6">
      <pivotArea collapsedLevelsAreSubtotals="1" fieldPosition="0">
        <references count="2">
          <reference field="4294967294" count="1" selected="0">
            <x v="0"/>
          </reference>
          <reference field="2" count="0"/>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AB24C-6D98-4049-8DB3-0F4403F7B259}" name="PivotTable1"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4">
      <pivotArea collapsedLevelsAreSubtotals="1" fieldPosition="0">
        <references count="1">
          <reference field="1" count="0"/>
        </references>
      </pivotArea>
    </format>
    <format dxfId="3">
      <pivotArea grandRow="1" outline="0" collapsedLevelsAreSubtotals="1" fieldPosition="0"/>
    </format>
    <format dxfId="2">
      <pivotArea outline="0" collapsedLevelsAreSubtotals="1" fieldPosition="0">
        <references count="1">
          <reference field="4294967294" count="1" selected="0">
            <x v="0"/>
          </reference>
        </references>
      </pivotArea>
    </format>
    <format dxfId="1">
      <pivotArea collapsedLevelsAreSubtotals="1" fieldPosition="0">
        <references count="2">
          <reference field="4294967294" count="1" selected="0">
            <x v="4"/>
          </reference>
          <reference field="1" count="1">
            <x v="2"/>
          </reference>
        </references>
      </pivotArea>
    </format>
    <format dxfId="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5022379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90"/>
  <sheetViews>
    <sheetView tabSelected="1" workbookViewId="0">
      <pane ySplit="1" topLeftCell="A308" activePane="bottomLeft" state="frozen"/>
      <selection pane="bottomLeft" activeCell="G326" sqref="G326"/>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IF(SUM(H296:H330)&gt;SUM(I296:I330), "Caleb", "Joshua")</f>
        <v>Joshua</v>
      </c>
      <c r="X296" s="11">
        <f>ABS(SUM(H296:H330)-SUM(I296:I330))</f>
        <v>30</v>
      </c>
      <c r="Y296" s="11">
        <f>SUM(H296:H330, I296:I330)</f>
        <v>100</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COUNTA(H330)</f>
        <v>0</v>
      </c>
      <c r="Q299" s="2">
        <f>COUNTA(I330)</f>
        <v>0</v>
      </c>
      <c r="R299" s="2">
        <f>COUNTA(J330)</f>
        <v>0</v>
      </c>
      <c r="S299" s="2">
        <f>COUNTA(K330)</f>
        <v>0</v>
      </c>
      <c r="T299" s="2"/>
      <c r="U299" s="2"/>
      <c r="V299" s="2"/>
      <c r="W299" s="11"/>
      <c r="X299" s="11"/>
      <c r="Y299" s="11"/>
    </row>
    <row r="300" spans="1:25">
      <c r="A300" s="1" t="s">
        <v>30</v>
      </c>
      <c r="B300" s="1" t="s">
        <v>22</v>
      </c>
      <c r="C300" s="1" t="s">
        <v>16</v>
      </c>
      <c r="D300" s="4">
        <v>45791</v>
      </c>
      <c r="E300" s="2">
        <f t="shared" ref="E300:E329"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95</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95</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95</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95</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95</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95</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95</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95</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95</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1" t="str">
        <f t="shared" ref="W327" si="599">IF(SUM(H327:H329)&gt;SUM(I327:I329), "Caleb", "Joshua")</f>
        <v>Caleb</v>
      </c>
      <c r="X327" s="11">
        <f t="shared" ref="X327" si="600">ABS(SUM(H327:H329)-SUM(I327:I329))</f>
        <v>1</v>
      </c>
      <c r="Y327" s="11">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1"/>
      <c r="X328" s="11"/>
      <c r="Y328" s="11"/>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1"/>
      <c r="X329" s="11"/>
      <c r="Y329" s="11"/>
    </row>
    <row r="332" spans="1:25">
      <c r="A332" s="11" t="s">
        <v>25</v>
      </c>
      <c r="B332" s="11"/>
      <c r="C332" s="11"/>
      <c r="D332" s="11"/>
      <c r="E332" s="11"/>
      <c r="F332" s="11"/>
      <c r="G332" s="1">
        <v>1</v>
      </c>
      <c r="H332" s="5">
        <f>SUMIF($F$2:$F330, $G332, H$2:H330)/SUMIF($F$2:$F330, $G332, P$2:P330)</f>
        <v>2.4848484848484849</v>
      </c>
      <c r="I332" s="5">
        <f>SUMIF($F$2:$F330, $G332, I$2:I330)/SUMIF($F$2:$F330, $G332, Q$2:Q330)</f>
        <v>1.2264150943396226</v>
      </c>
      <c r="J332" s="5">
        <f>SUMIF($F$2:$F330, $G332, J$2:J330)/SUMIF($F$2:$F330, $G332, R$2:R330)</f>
        <v>1.1363636363636365</v>
      </c>
      <c r="K332" s="5">
        <f>SUMIF($F$2:$F330, $G332, K$2:K330)/SUMIF($F$2:$F330, $G332, S$2:S330)</f>
        <v>0.78947368421052633</v>
      </c>
      <c r="L332" s="5">
        <f>SUMIF($F$2:$F330, $G332, L$2:L330)/SUMIF($F$2:$F330, $G332, T$2:T330)</f>
        <v>0</v>
      </c>
      <c r="M332" s="5">
        <f>SUMIF($F$2:$F330, $G332, M$2:M330)/SUMIF($F$2:$F330, $G332, U$2:U330)</f>
        <v>0</v>
      </c>
      <c r="N332" s="5">
        <f>SUMIF($F$2:$F330, $G332, N$2:N330)/SUMIF($F$2:$F330, $G332, V$2:V330)</f>
        <v>0.5</v>
      </c>
      <c r="P332" s="5"/>
      <c r="Q332" s="5"/>
      <c r="R332" s="5"/>
      <c r="S332" s="5"/>
      <c r="T332" s="5"/>
      <c r="U332" s="5"/>
      <c r="V332" s="5"/>
      <c r="X332" s="1" t="s">
        <v>49</v>
      </c>
      <c r="Y332" s="1" t="s">
        <v>50</v>
      </c>
    </row>
    <row r="333" spans="1:25">
      <c r="A333" s="11"/>
      <c r="B333" s="11"/>
      <c r="C333" s="11"/>
      <c r="D333" s="11"/>
      <c r="E333" s="11"/>
      <c r="F333" s="11"/>
      <c r="G333" s="1">
        <v>2</v>
      </c>
      <c r="H333" s="5">
        <f>SUMIF($F$2:$F330, $G333, H$2:H330)/SUMIF($F$2:$F330, $G333, P$2:P330)</f>
        <v>2.5050505050505052</v>
      </c>
      <c r="I333" s="5">
        <f>SUMIF($F$2:$F330, $G333, I$2:I330)/SUMIF($F$2:$F330, $G333, Q$2:Q330)</f>
        <v>1.3679245283018868</v>
      </c>
      <c r="J333" s="5">
        <f>SUMIF($F$2:$F330, $G333, J$2:J330)/SUMIF($F$2:$F330, $G333, R$2:R330)</f>
        <v>0.90909090909090906</v>
      </c>
      <c r="K333" s="5">
        <f>SUMIF($F$2:$F330, $G333, K$2:K330)/SUMIF($F$2:$F330, $G333, S$2:S330)</f>
        <v>1.263157894736842</v>
      </c>
      <c r="L333" s="5">
        <f>SUMIF($F$2:$F330, $G333, L$2:L330)/SUMIF($F$2:$F330, $G333, T$2:T330)</f>
        <v>0</v>
      </c>
      <c r="M333" s="5">
        <f>SUMIF($F$2:$F330, $G333, M$2:M330)/SUMIF($F$2:$F330, $G333, U$2:U330)</f>
        <v>1.5</v>
      </c>
      <c r="N333" s="5">
        <f>SUMIF($F$2:$F330, $G333, N$2:N330)/SUMIF($F$2:$F330, $G333, V$2:V330)</f>
        <v>1</v>
      </c>
      <c r="P333" s="5"/>
      <c r="Q333" s="5"/>
      <c r="R333" s="5"/>
      <c r="S333" s="5"/>
      <c r="T333" s="5"/>
      <c r="U333" s="5"/>
      <c r="V333" s="5"/>
      <c r="W333" s="1" t="s">
        <v>4</v>
      </c>
      <c r="X333" s="1">
        <f xml:space="preserve"> COUNTIF(W2:W330,W333)</f>
        <v>77</v>
      </c>
      <c r="Y333" s="6">
        <f>X333/SUM(X333:X334)</f>
        <v>0.7857142857142857</v>
      </c>
    </row>
    <row r="334" spans="1:25">
      <c r="A334" s="11"/>
      <c r="B334" s="11"/>
      <c r="C334" s="11"/>
      <c r="D334" s="11"/>
      <c r="E334" s="11"/>
      <c r="F334" s="11"/>
      <c r="G334" s="1">
        <v>3</v>
      </c>
      <c r="H334" s="5">
        <f>SUMIF($F$2:$F331, $G334, H$2:H331)/SUMIF($F$2:$F331, $G334, P$2:P331)</f>
        <v>2.5353535353535355</v>
      </c>
      <c r="I334" s="5">
        <f>SUMIF($F$2:$F331, $G334, I$2:I331)/SUMIF($F$2:$F331, $G334, Q$2:Q331)</f>
        <v>1.5</v>
      </c>
      <c r="J334" s="5">
        <f>SUMIF($F$2:$F331, $G334, J$2:J331)/SUMIF($F$2:$F331, $G334, R$2:R331)</f>
        <v>1.4</v>
      </c>
      <c r="K334" s="5">
        <f>SUMIF($F$2:$F331, $G334, K$2:K331)/SUMIF($F$2:$F331, $G334, S$2:S331)</f>
        <v>1</v>
      </c>
      <c r="L334" s="5">
        <f>SUMIF($F$2:$F331, $G334, L$2:L331)/SUMIF($F$2:$F331, $G334, T$2:T331)</f>
        <v>1</v>
      </c>
      <c r="M334" s="5">
        <f>SUMIF($F$2:$F331, $G334, M$2:M331)/SUMIF($F$2:$F331, $G334, U$2:U331)</f>
        <v>0.5</v>
      </c>
      <c r="N334" s="5">
        <f>SUMIF($F$2:$F331, $G334, N$2:N331)/SUMIF($F$2:$F331, $G334, V$2:V331)</f>
        <v>1</v>
      </c>
      <c r="P334" s="5"/>
      <c r="Q334" s="5"/>
      <c r="R334" s="5"/>
      <c r="S334" s="5"/>
      <c r="T334" s="5"/>
      <c r="U334" s="5"/>
      <c r="V334" s="5"/>
      <c r="W334" s="1" t="s">
        <v>5</v>
      </c>
      <c r="X334" s="1">
        <f xml:space="preserve"> COUNTIF(W3:W330,W334)</f>
        <v>21</v>
      </c>
      <c r="Y334" s="6">
        <f>X334/SUM(X333:X334)</f>
        <v>0.21428571428571427</v>
      </c>
    </row>
    <row r="335" spans="1:25">
      <c r="A335" s="11"/>
      <c r="B335" s="11"/>
      <c r="C335" s="11"/>
      <c r="D335" s="11"/>
      <c r="E335" s="11"/>
      <c r="F335" s="11"/>
      <c r="G335" s="1" t="s">
        <v>41</v>
      </c>
      <c r="H335" s="5">
        <f>IF(SUMIF($F$2:$F332, $G335, P$2:P332) = 0, "", SUMIF($F$2:$F332, $G335, H$2:H332)/SUMIF($F$2:$F332, $G335, P$2:P332))</f>
        <v>4</v>
      </c>
      <c r="I335" s="5">
        <f>IF(SUMIF($F$2:$F332, $G335, Q$2:Q332) = 0, "", SUMIF($F$2:$F332, $G335, I$2:I332)/SUMIF($F$2:$F332, $G335, Q$2:Q332))</f>
        <v>2.5</v>
      </c>
      <c r="J335" s="5">
        <f>IF(SUMIF($F$2:$F332, $G335, R$2:R332) = 0, "", SUMIF($F$2:$F332, $G335, J$2:J332)/SUMIF($F$2:$F332, $G335, R$2:R332))</f>
        <v>2</v>
      </c>
      <c r="K335" s="5" t="str">
        <f>IF(SUMIF($F$2:$F332, $G335, S$2:S332) = 0, "", SUMIF($F$2:$F332, $G335, K$2:K332)/SUMIF($F$2:$F332, $G335, S$2:S332))</f>
        <v/>
      </c>
      <c r="L335" s="5" t="str">
        <f>IF(SUMIF($F$2:$F332, $G335, T$2:T332) = 0, "", SUMIF($F$2:$F332, $G335, L$2:L332)/SUMIF($F$2:$F332, $G335, T$2:T332))</f>
        <v/>
      </c>
      <c r="M335" s="5">
        <f>IF(SUMIF($F$2:$F332, $G335, U$2:U332) = 0, "", SUMIF($F$2:$F332, $G335, M$2:M332)/SUMIF($F$2:$F332, $G335, U$2:U332))</f>
        <v>0</v>
      </c>
      <c r="N335" s="5" t="str">
        <f>IF(SUMIF($F$2:$F332, $G335, V$2:V332) = 0, "", SUMIF($F$2:$F332, $G335, N$2:N332)/SUMIF($F$2:$F332, $G335, V$2:V332))</f>
        <v/>
      </c>
      <c r="P335" s="5"/>
      <c r="Q335" s="5"/>
      <c r="R335" s="5"/>
      <c r="S335" s="5"/>
      <c r="T335" s="5"/>
      <c r="U335" s="5"/>
      <c r="V335" s="5"/>
    </row>
    <row r="336" spans="1:25">
      <c r="A336" s="11"/>
      <c r="B336" s="11"/>
      <c r="C336" s="11"/>
      <c r="D336" s="11"/>
      <c r="E336" s="11"/>
      <c r="F336" s="11"/>
      <c r="G336" s="1" t="s">
        <v>51</v>
      </c>
      <c r="H336" s="5">
        <f>AVERAGE(H$2:H330)*3</f>
        <v>7.5596026490066226</v>
      </c>
      <c r="I336" s="5">
        <f>AVERAGE(I$2:I330)*3</f>
        <v>4.1238390092879262</v>
      </c>
      <c r="J336" s="5">
        <f>AVERAGE(J$2:J330)*3</f>
        <v>3.3970588235294117</v>
      </c>
      <c r="K336" s="5">
        <f>AVERAGE(K$2:K330)*3</f>
        <v>3</v>
      </c>
      <c r="L336" s="5">
        <f>AVERAGE(L$2:L330)*3</f>
        <v>1</v>
      </c>
      <c r="M336" s="5">
        <f>AVERAGE(M$2:M330)*3</f>
        <v>1.5</v>
      </c>
      <c r="N336" s="5">
        <f>AVERAGE(N$2:N330)*3</f>
        <v>2</v>
      </c>
      <c r="P336" s="5"/>
      <c r="Q336" s="5"/>
      <c r="R336" s="5"/>
      <c r="S336" s="5"/>
      <c r="T336" s="5"/>
      <c r="U336" s="5"/>
      <c r="V336" s="5"/>
    </row>
    <row r="339" spans="1:35">
      <c r="G339" s="7" t="s">
        <v>29</v>
      </c>
      <c r="H339" t="s">
        <v>30</v>
      </c>
    </row>
    <row r="340" spans="1:35">
      <c r="G340" s="7" t="s">
        <v>20</v>
      </c>
      <c r="H340" t="s">
        <v>22</v>
      </c>
    </row>
    <row r="341" spans="1:35">
      <c r="G341" s="7" t="s">
        <v>24</v>
      </c>
      <c r="H341" t="s">
        <v>16</v>
      </c>
      <c r="O341"/>
      <c r="P341"/>
      <c r="Q341"/>
      <c r="R341"/>
      <c r="S341"/>
      <c r="T341"/>
      <c r="U341"/>
      <c r="V341"/>
      <c r="W341"/>
      <c r="X341"/>
      <c r="Y341"/>
      <c r="Z341"/>
      <c r="AA341"/>
      <c r="AB341"/>
      <c r="AC341"/>
      <c r="AD341"/>
      <c r="AE341"/>
      <c r="AF341"/>
      <c r="AG341"/>
      <c r="AH341"/>
      <c r="AI341"/>
    </row>
    <row r="342" spans="1:35">
      <c r="O342"/>
      <c r="P342"/>
      <c r="Q342"/>
      <c r="R342"/>
      <c r="S342"/>
      <c r="T342"/>
      <c r="U342"/>
      <c r="V342"/>
      <c r="W342"/>
      <c r="X342"/>
      <c r="Y342"/>
      <c r="Z342"/>
      <c r="AA342"/>
      <c r="AB342"/>
      <c r="AC342"/>
      <c r="AD342"/>
      <c r="AE342"/>
      <c r="AF342"/>
      <c r="AG342"/>
      <c r="AH342"/>
      <c r="AI342"/>
    </row>
    <row r="343" spans="1:35">
      <c r="G343" s="7" t="s">
        <v>2</v>
      </c>
      <c r="H343" t="s">
        <v>63</v>
      </c>
      <c r="I343" t="s">
        <v>64</v>
      </c>
      <c r="J343" t="s">
        <v>65</v>
      </c>
      <c r="K343" t="s">
        <v>66</v>
      </c>
      <c r="L343" t="s">
        <v>67</v>
      </c>
      <c r="M343" t="s">
        <v>68</v>
      </c>
      <c r="N343" t="s">
        <v>69</v>
      </c>
      <c r="O343"/>
      <c r="P343"/>
      <c r="Q343"/>
      <c r="R343"/>
      <c r="S343"/>
      <c r="T343"/>
      <c r="U343"/>
      <c r="V343"/>
      <c r="W343"/>
      <c r="X343"/>
      <c r="Y343"/>
      <c r="Z343"/>
      <c r="AA343"/>
      <c r="AB343"/>
      <c r="AC343"/>
      <c r="AD343"/>
      <c r="AE343"/>
      <c r="AF343"/>
      <c r="AG343"/>
      <c r="AH343"/>
      <c r="AI343"/>
    </row>
    <row r="344" spans="1:35">
      <c r="G344" s="8">
        <v>1</v>
      </c>
      <c r="H344" s="9">
        <v>2.5555555555555554</v>
      </c>
      <c r="I344" s="9">
        <v>1.3220338983050848</v>
      </c>
      <c r="J344" s="9">
        <v>1.8333333333333333</v>
      </c>
      <c r="K344" s="9">
        <v>0.75</v>
      </c>
      <c r="L344" s="9"/>
      <c r="M344">
        <v>0</v>
      </c>
      <c r="N344" s="9">
        <v>1</v>
      </c>
      <c r="O344"/>
      <c r="P344"/>
      <c r="Q344"/>
      <c r="R344"/>
      <c r="S344"/>
      <c r="T344"/>
      <c r="U344"/>
      <c r="V344"/>
      <c r="W344"/>
      <c r="X344"/>
      <c r="Y344"/>
      <c r="Z344"/>
      <c r="AA344"/>
      <c r="AB344"/>
      <c r="AC344"/>
      <c r="AD344"/>
      <c r="AE344"/>
      <c r="AF344"/>
      <c r="AG344"/>
      <c r="AH344"/>
      <c r="AI344"/>
    </row>
    <row r="345" spans="1:35">
      <c r="G345" s="8">
        <v>2</v>
      </c>
      <c r="H345" s="9">
        <v>2.574074074074074</v>
      </c>
      <c r="I345" s="9">
        <v>1.4576271186440677</v>
      </c>
      <c r="J345" s="9">
        <v>1.1666666666666667</v>
      </c>
      <c r="K345" s="9">
        <v>1.25</v>
      </c>
      <c r="L345" s="9"/>
      <c r="M345">
        <v>0</v>
      </c>
      <c r="N345" s="9">
        <v>1</v>
      </c>
      <c r="O345"/>
      <c r="P345"/>
      <c r="Q345"/>
      <c r="R345"/>
      <c r="S345"/>
      <c r="T345"/>
      <c r="U345"/>
      <c r="V345"/>
      <c r="W345"/>
      <c r="X345"/>
      <c r="Y345"/>
      <c r="Z345"/>
      <c r="AA345"/>
      <c r="AB345"/>
      <c r="AC345"/>
      <c r="AD345"/>
      <c r="AE345"/>
    </row>
    <row r="346" spans="1:35">
      <c r="G346" s="8">
        <v>3</v>
      </c>
      <c r="H346" s="9">
        <v>2.8518518518518516</v>
      </c>
      <c r="I346" s="9">
        <v>1.6440677966101696</v>
      </c>
      <c r="J346" s="9">
        <v>1.3333333333333333</v>
      </c>
      <c r="K346" s="9">
        <v>1.1666666666666667</v>
      </c>
      <c r="L346" s="9"/>
      <c r="M346">
        <v>0</v>
      </c>
      <c r="N346" s="9">
        <v>0</v>
      </c>
      <c r="O346"/>
      <c r="P346"/>
      <c r="Q346"/>
      <c r="R346"/>
      <c r="S346"/>
      <c r="T346"/>
      <c r="U346"/>
      <c r="V346"/>
      <c r="W346"/>
      <c r="X346"/>
      <c r="Y346"/>
      <c r="Z346"/>
      <c r="AA346"/>
      <c r="AB346"/>
      <c r="AC346"/>
      <c r="AD346"/>
      <c r="AE346"/>
    </row>
    <row r="347" spans="1:35">
      <c r="A347"/>
      <c r="B347"/>
      <c r="C347"/>
      <c r="D347"/>
      <c r="E347"/>
      <c r="F347"/>
      <c r="G347" s="8" t="s">
        <v>41</v>
      </c>
      <c r="H347" s="9">
        <v>3</v>
      </c>
      <c r="I347" s="9">
        <v>2.25</v>
      </c>
      <c r="J347" s="9">
        <v>2</v>
      </c>
      <c r="K347" s="9"/>
      <c r="L347" s="9"/>
      <c r="M347"/>
      <c r="N347" s="9"/>
      <c r="O347"/>
      <c r="P347"/>
      <c r="Q347"/>
      <c r="R347"/>
      <c r="S347"/>
      <c r="T347"/>
      <c r="U347"/>
      <c r="V347"/>
      <c r="W347"/>
      <c r="X347"/>
      <c r="Y347"/>
      <c r="Z347"/>
      <c r="AA347"/>
      <c r="AB347"/>
      <c r="AC347"/>
      <c r="AD347"/>
      <c r="AE347"/>
    </row>
    <row r="348" spans="1:35">
      <c r="A348"/>
      <c r="B348"/>
      <c r="C348"/>
      <c r="D348"/>
      <c r="E348"/>
      <c r="F348"/>
      <c r="G348" s="8" t="s">
        <v>55</v>
      </c>
      <c r="H348" s="9">
        <v>2.6646341463414633</v>
      </c>
      <c r="I348" s="9">
        <v>1.4917127071823204</v>
      </c>
      <c r="J348" s="9">
        <v>1.4736842105263157</v>
      </c>
      <c r="K348" s="9">
        <v>1.0555555555555556</v>
      </c>
      <c r="L348" s="9"/>
      <c r="M348">
        <v>0</v>
      </c>
      <c r="N348" s="9">
        <v>0.66666666666666663</v>
      </c>
      <c r="O348"/>
      <c r="P348"/>
      <c r="Q348"/>
      <c r="R348"/>
      <c r="S348"/>
      <c r="T348"/>
      <c r="U348"/>
      <c r="V348"/>
      <c r="W348"/>
      <c r="X348"/>
      <c r="Y348"/>
      <c r="Z348"/>
      <c r="AA348"/>
      <c r="AB348"/>
      <c r="AC348"/>
      <c r="AD348"/>
      <c r="AE348"/>
    </row>
    <row r="349" spans="1:35">
      <c r="A349"/>
      <c r="B349"/>
      <c r="C349"/>
      <c r="D349"/>
      <c r="E349"/>
      <c r="F349"/>
      <c r="G349"/>
      <c r="H349"/>
      <c r="I349"/>
      <c r="J349"/>
      <c r="K349"/>
      <c r="L349"/>
      <c r="M349"/>
      <c r="N349"/>
      <c r="O349"/>
      <c r="P349"/>
      <c r="Q349"/>
      <c r="R349"/>
      <c r="S349"/>
      <c r="T349"/>
      <c r="U349"/>
      <c r="V349"/>
      <c r="W349"/>
      <c r="X349"/>
      <c r="Y349"/>
      <c r="Z349"/>
      <c r="AA349"/>
      <c r="AB349"/>
      <c r="AC349"/>
      <c r="AD349"/>
      <c r="AE349"/>
    </row>
    <row r="350" spans="1:35">
      <c r="A350"/>
      <c r="B350"/>
      <c r="C350"/>
      <c r="D350"/>
      <c r="E350"/>
      <c r="F350"/>
      <c r="G350"/>
      <c r="H350"/>
      <c r="I350"/>
      <c r="J350"/>
      <c r="K350"/>
      <c r="L350"/>
      <c r="M350"/>
      <c r="N350"/>
      <c r="O350"/>
      <c r="P350"/>
      <c r="Q350"/>
      <c r="R350"/>
      <c r="S350"/>
      <c r="T350"/>
      <c r="U350"/>
      <c r="V350"/>
      <c r="W350"/>
      <c r="X350"/>
      <c r="Y350"/>
      <c r="Z350"/>
      <c r="AA350"/>
      <c r="AB350"/>
      <c r="AC350"/>
      <c r="AD350"/>
      <c r="AE350"/>
    </row>
    <row r="351" spans="1:35">
      <c r="A351"/>
      <c r="B351"/>
      <c r="C351"/>
      <c r="D351"/>
      <c r="E351"/>
      <c r="F351"/>
      <c r="G351"/>
      <c r="H351"/>
      <c r="I351"/>
      <c r="J351"/>
      <c r="K351"/>
      <c r="L351"/>
      <c r="M351"/>
      <c r="N351"/>
      <c r="O351"/>
      <c r="P351"/>
      <c r="Q351"/>
      <c r="R351"/>
      <c r="S351"/>
      <c r="T351"/>
      <c r="U351"/>
      <c r="V351"/>
      <c r="W351"/>
      <c r="X351"/>
      <c r="Y351"/>
      <c r="Z351"/>
      <c r="AA351"/>
      <c r="AB351"/>
      <c r="AC351"/>
      <c r="AD351"/>
      <c r="AE351"/>
    </row>
    <row r="352" spans="1:35">
      <c r="A352"/>
      <c r="B352"/>
      <c r="C352"/>
      <c r="D352"/>
      <c r="E352"/>
      <c r="F352"/>
      <c r="G352"/>
      <c r="H352"/>
      <c r="I352"/>
      <c r="J352"/>
      <c r="K352"/>
      <c r="L352"/>
      <c r="M352"/>
      <c r="N352"/>
      <c r="O352"/>
      <c r="P352"/>
      <c r="Q352"/>
      <c r="R352"/>
      <c r="S352"/>
      <c r="T352"/>
      <c r="U352"/>
      <c r="V352"/>
      <c r="W352"/>
      <c r="X352"/>
      <c r="Y352"/>
      <c r="Z352"/>
      <c r="AA352"/>
      <c r="AB352"/>
      <c r="AC352"/>
      <c r="AD352"/>
      <c r="AE352"/>
    </row>
    <row r="353" spans="1:31">
      <c r="A353"/>
      <c r="B353"/>
      <c r="C353"/>
      <c r="D353"/>
      <c r="E353"/>
      <c r="F353"/>
      <c r="G353"/>
      <c r="H353"/>
      <c r="I353"/>
      <c r="J353"/>
      <c r="K353"/>
      <c r="L353"/>
      <c r="M353"/>
      <c r="N353"/>
      <c r="O353"/>
      <c r="P353"/>
      <c r="Q353"/>
      <c r="R353"/>
      <c r="S353"/>
      <c r="T353"/>
      <c r="U353"/>
      <c r="V353"/>
      <c r="W353"/>
      <c r="X353"/>
      <c r="Y353"/>
      <c r="Z353"/>
      <c r="AA353"/>
      <c r="AB353"/>
      <c r="AC353"/>
      <c r="AD353"/>
      <c r="AE353"/>
    </row>
    <row r="354" spans="1:31">
      <c r="A354"/>
      <c r="B354"/>
      <c r="C354"/>
      <c r="D354"/>
      <c r="E354"/>
      <c r="F354"/>
      <c r="G354"/>
      <c r="H354"/>
      <c r="I354"/>
      <c r="J354"/>
      <c r="K354"/>
      <c r="L354"/>
      <c r="M354"/>
      <c r="N354"/>
      <c r="O354"/>
      <c r="P354"/>
      <c r="Q354"/>
      <c r="R354"/>
      <c r="S354"/>
      <c r="T354"/>
      <c r="U354"/>
      <c r="V354"/>
      <c r="W354"/>
      <c r="X354"/>
      <c r="Y354"/>
      <c r="Z354"/>
      <c r="AA354"/>
      <c r="AB354"/>
      <c r="AC354"/>
      <c r="AD354"/>
      <c r="AE354"/>
    </row>
    <row r="355" spans="1:31">
      <c r="A355"/>
      <c r="B355"/>
      <c r="C355"/>
      <c r="D355"/>
      <c r="E355"/>
      <c r="F355"/>
      <c r="G355"/>
      <c r="H355"/>
      <c r="I355"/>
      <c r="J355"/>
      <c r="K355"/>
      <c r="L355"/>
      <c r="M355"/>
      <c r="N355"/>
      <c r="O355"/>
      <c r="P355"/>
      <c r="Q355"/>
      <c r="R355"/>
      <c r="S355"/>
      <c r="T355"/>
      <c r="U355"/>
      <c r="V355"/>
      <c r="W355"/>
      <c r="X355"/>
      <c r="Y355"/>
      <c r="Z355"/>
    </row>
    <row r="356" spans="1:31">
      <c r="A356"/>
      <c r="B356"/>
      <c r="C356"/>
      <c r="D356"/>
      <c r="E356"/>
      <c r="F356"/>
      <c r="G356"/>
      <c r="H356"/>
      <c r="I356"/>
      <c r="J356"/>
      <c r="K356"/>
      <c r="L356"/>
      <c r="M356"/>
      <c r="N356"/>
      <c r="O356"/>
      <c r="P356"/>
      <c r="Q356"/>
      <c r="R356"/>
      <c r="S356"/>
      <c r="T356"/>
      <c r="U356"/>
      <c r="V356"/>
      <c r="W356"/>
      <c r="X356"/>
      <c r="Y356"/>
      <c r="Z356"/>
    </row>
    <row r="357" spans="1:31">
      <c r="A357"/>
      <c r="B357"/>
      <c r="C357"/>
      <c r="D357"/>
      <c r="E357"/>
      <c r="F357"/>
      <c r="G357"/>
      <c r="H357"/>
      <c r="I357"/>
      <c r="J357"/>
      <c r="K357"/>
      <c r="L357"/>
      <c r="M357"/>
      <c r="N357"/>
      <c r="O357"/>
      <c r="P357"/>
      <c r="Q357"/>
      <c r="R357"/>
      <c r="S357"/>
      <c r="T357"/>
      <c r="U357"/>
      <c r="V357"/>
      <c r="W357"/>
      <c r="X357"/>
      <c r="Y357"/>
      <c r="Z357"/>
    </row>
    <row r="358" spans="1:31">
      <c r="A358"/>
      <c r="B358"/>
      <c r="C358"/>
      <c r="D358"/>
      <c r="E358"/>
      <c r="F358"/>
      <c r="G358"/>
      <c r="H358"/>
      <c r="I358"/>
      <c r="J358"/>
      <c r="K358"/>
      <c r="L358"/>
      <c r="M358"/>
      <c r="N358"/>
      <c r="O358"/>
      <c r="P358"/>
      <c r="Q358"/>
      <c r="R358"/>
      <c r="S358"/>
      <c r="T358"/>
      <c r="U358"/>
      <c r="V358"/>
      <c r="W358"/>
      <c r="X358"/>
      <c r="Y358"/>
      <c r="Z358"/>
    </row>
    <row r="359" spans="1:31">
      <c r="A359"/>
      <c r="B359"/>
      <c r="C359"/>
      <c r="D359"/>
      <c r="E359"/>
      <c r="F359"/>
      <c r="G359"/>
      <c r="H359"/>
      <c r="I359"/>
      <c r="J359"/>
      <c r="K359"/>
      <c r="L359"/>
      <c r="M359"/>
      <c r="N359"/>
      <c r="O359"/>
      <c r="P359"/>
      <c r="Q359"/>
      <c r="R359"/>
      <c r="S359"/>
      <c r="T359"/>
      <c r="U359"/>
      <c r="V359"/>
      <c r="W359"/>
      <c r="X359"/>
      <c r="Y359"/>
      <c r="Z359"/>
    </row>
    <row r="360" spans="1:31">
      <c r="A360"/>
      <c r="B360"/>
      <c r="C360"/>
      <c r="D360"/>
      <c r="E360"/>
      <c r="F360"/>
      <c r="G360"/>
      <c r="H360"/>
      <c r="I360"/>
      <c r="J360"/>
      <c r="K360"/>
      <c r="L360"/>
      <c r="M360"/>
      <c r="N360"/>
      <c r="O360"/>
      <c r="P360"/>
      <c r="Q360"/>
      <c r="R360"/>
      <c r="S360"/>
      <c r="T360"/>
      <c r="U360"/>
      <c r="V360"/>
      <c r="W360"/>
      <c r="X360"/>
      <c r="Y360"/>
      <c r="Z360"/>
    </row>
    <row r="361" spans="1:31">
      <c r="A361"/>
      <c r="B361"/>
      <c r="C361"/>
      <c r="D361"/>
      <c r="E361"/>
      <c r="F361"/>
      <c r="G361"/>
      <c r="H361"/>
      <c r="I361"/>
      <c r="J361"/>
      <c r="K361"/>
      <c r="L361"/>
      <c r="M361"/>
      <c r="N361"/>
      <c r="O361"/>
      <c r="P361"/>
      <c r="Q361"/>
      <c r="R361"/>
      <c r="S361"/>
      <c r="T361"/>
      <c r="U361"/>
      <c r="V361"/>
      <c r="W361"/>
      <c r="X361"/>
      <c r="Y361"/>
      <c r="Z361"/>
    </row>
    <row r="362" spans="1:31">
      <c r="A362"/>
      <c r="B362"/>
      <c r="C362"/>
      <c r="D362"/>
      <c r="E362"/>
      <c r="F362"/>
      <c r="G362"/>
      <c r="H362"/>
      <c r="I362"/>
      <c r="J362"/>
      <c r="K362"/>
      <c r="L362"/>
      <c r="M362"/>
      <c r="N362"/>
      <c r="O362"/>
      <c r="P362"/>
      <c r="Q362"/>
      <c r="R362"/>
      <c r="S362"/>
      <c r="T362"/>
      <c r="U362"/>
      <c r="V362"/>
      <c r="W362"/>
      <c r="X362"/>
      <c r="Y362"/>
      <c r="Z362"/>
    </row>
    <row r="363" spans="1:31">
      <c r="A363"/>
      <c r="B363"/>
      <c r="C363"/>
      <c r="D363"/>
      <c r="E363"/>
      <c r="F363"/>
      <c r="G363"/>
      <c r="H363"/>
      <c r="I363"/>
      <c r="J363"/>
      <c r="K363"/>
      <c r="L363"/>
      <c r="M363"/>
      <c r="N363"/>
      <c r="O363"/>
      <c r="P363"/>
      <c r="Q363"/>
      <c r="R363"/>
      <c r="S363"/>
      <c r="T363"/>
      <c r="U363"/>
      <c r="V363"/>
      <c r="W363"/>
      <c r="X363"/>
      <c r="Y363"/>
      <c r="Z363"/>
    </row>
    <row r="364" spans="1:31">
      <c r="A364"/>
      <c r="B364"/>
      <c r="C364"/>
      <c r="D364"/>
      <c r="E364"/>
      <c r="F364"/>
      <c r="G364"/>
      <c r="H364"/>
      <c r="I364"/>
      <c r="J364"/>
      <c r="K364"/>
      <c r="L364"/>
      <c r="M364"/>
      <c r="N364"/>
      <c r="O364"/>
      <c r="P364"/>
      <c r="Q364"/>
      <c r="R364"/>
      <c r="S364"/>
      <c r="T364"/>
      <c r="U364"/>
      <c r="V364"/>
      <c r="W364"/>
      <c r="X364"/>
      <c r="Y364"/>
      <c r="Z364"/>
    </row>
    <row r="365" spans="1:31">
      <c r="A365"/>
      <c r="B365"/>
      <c r="C365"/>
      <c r="D365"/>
      <c r="E365"/>
      <c r="F365"/>
      <c r="G365"/>
      <c r="H365"/>
      <c r="I365"/>
      <c r="J365"/>
      <c r="K365"/>
      <c r="L365"/>
      <c r="M365"/>
      <c r="N365"/>
      <c r="O365"/>
      <c r="P365"/>
      <c r="Q365"/>
      <c r="R365"/>
      <c r="S365"/>
      <c r="T365"/>
      <c r="U365"/>
      <c r="V365"/>
      <c r="W365"/>
      <c r="X365"/>
      <c r="Y365"/>
      <c r="Z365"/>
    </row>
    <row r="366" spans="1:31">
      <c r="A366"/>
      <c r="B366"/>
      <c r="C366"/>
      <c r="D366"/>
      <c r="E366"/>
      <c r="F366"/>
      <c r="G366"/>
      <c r="H366"/>
      <c r="I366"/>
      <c r="J366"/>
      <c r="K366"/>
      <c r="L366"/>
      <c r="M366"/>
      <c r="N366"/>
      <c r="O366"/>
      <c r="P366"/>
      <c r="Q366"/>
      <c r="R366"/>
      <c r="S366"/>
      <c r="T366"/>
      <c r="U366"/>
      <c r="V366"/>
      <c r="W366"/>
      <c r="X366"/>
      <c r="Y366"/>
      <c r="Z366"/>
    </row>
    <row r="367" spans="1:31">
      <c r="A367"/>
      <c r="B367"/>
      <c r="C367"/>
      <c r="D367"/>
      <c r="E367"/>
      <c r="F367"/>
      <c r="G367"/>
      <c r="H367"/>
      <c r="I367"/>
      <c r="J367"/>
      <c r="K367"/>
      <c r="L367"/>
      <c r="M367"/>
      <c r="N367"/>
      <c r="O367"/>
      <c r="P367"/>
      <c r="Q367"/>
      <c r="R367"/>
      <c r="S367"/>
      <c r="T367"/>
      <c r="U367"/>
      <c r="V367"/>
      <c r="W367"/>
      <c r="X367"/>
      <c r="Y367"/>
      <c r="Z367"/>
    </row>
    <row r="368" spans="1:31">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c r="V382"/>
      <c r="W382"/>
      <c r="X382"/>
      <c r="Y382"/>
      <c r="Z382"/>
    </row>
    <row r="383" spans="1:26">
      <c r="A383"/>
      <c r="B383"/>
      <c r="C383"/>
      <c r="D383"/>
      <c r="E383"/>
      <c r="F383"/>
      <c r="G383"/>
      <c r="H383"/>
      <c r="I383"/>
      <c r="J383"/>
      <c r="K383"/>
      <c r="L383"/>
      <c r="M383"/>
      <c r="N383"/>
      <c r="O383"/>
      <c r="P383"/>
      <c r="Q383"/>
      <c r="R383"/>
      <c r="S383"/>
      <c r="T383"/>
      <c r="U383"/>
      <c r="V383"/>
      <c r="W383"/>
      <c r="X383"/>
      <c r="Y383"/>
      <c r="Z383"/>
    </row>
    <row r="384" spans="1:26">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c r="V397"/>
      <c r="W397"/>
      <c r="X397"/>
      <c r="Y397"/>
      <c r="Z397"/>
    </row>
    <row r="398" spans="1:26">
      <c r="A398"/>
      <c r="B398"/>
      <c r="C398"/>
      <c r="D398"/>
      <c r="E398"/>
      <c r="F398"/>
      <c r="G398"/>
      <c r="H398"/>
      <c r="I398"/>
      <c r="J398"/>
      <c r="K398"/>
      <c r="L398"/>
      <c r="M398"/>
      <c r="N398"/>
      <c r="O398"/>
      <c r="P398"/>
      <c r="Q398"/>
      <c r="R398"/>
      <c r="S398"/>
      <c r="T398"/>
      <c r="U398"/>
      <c r="V398"/>
      <c r="W398"/>
      <c r="X398"/>
      <c r="Y398"/>
      <c r="Z398"/>
    </row>
    <row r="399" spans="1:26">
      <c r="A399"/>
      <c r="B399"/>
      <c r="C399"/>
      <c r="D399"/>
      <c r="E399"/>
      <c r="F399"/>
      <c r="G399"/>
      <c r="H399"/>
      <c r="I399"/>
      <c r="J399"/>
      <c r="K399"/>
      <c r="L399"/>
      <c r="M399"/>
      <c r="N399"/>
      <c r="O399"/>
      <c r="P399"/>
      <c r="Q399"/>
      <c r="R399"/>
      <c r="S399"/>
      <c r="T399"/>
      <c r="U399"/>
      <c r="V399"/>
      <c r="W399"/>
      <c r="X399"/>
      <c r="Y399"/>
      <c r="Z399"/>
    </row>
    <row r="400" spans="1:26">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row>
    <row r="474" spans="1:21">
      <c r="A474"/>
      <c r="B474"/>
      <c r="C474"/>
      <c r="D474"/>
      <c r="E474"/>
      <c r="F474"/>
      <c r="G474"/>
      <c r="H474"/>
      <c r="I474"/>
      <c r="J474"/>
      <c r="K474"/>
      <c r="L474"/>
      <c r="M474"/>
      <c r="N474"/>
      <c r="O474"/>
      <c r="P474"/>
    </row>
    <row r="475" spans="1:21">
      <c r="A475"/>
      <c r="B475"/>
      <c r="C475"/>
      <c r="D475"/>
      <c r="E475"/>
      <c r="F475"/>
      <c r="G475"/>
      <c r="H475"/>
      <c r="I475"/>
      <c r="J475"/>
      <c r="K475"/>
      <c r="L475"/>
      <c r="M475"/>
      <c r="N475"/>
      <c r="O475"/>
      <c r="P475"/>
    </row>
    <row r="476" spans="1:21">
      <c r="A476"/>
      <c r="B476"/>
      <c r="C476"/>
      <c r="D476"/>
      <c r="E476"/>
      <c r="F476"/>
      <c r="G476"/>
      <c r="H476"/>
      <c r="I476"/>
      <c r="J476"/>
      <c r="K476"/>
      <c r="L476"/>
      <c r="M476"/>
      <c r="N476"/>
      <c r="O476"/>
      <c r="P476"/>
    </row>
    <row r="477" spans="1:21">
      <c r="A477"/>
      <c r="B477"/>
      <c r="C477"/>
      <c r="D477"/>
      <c r="E477"/>
      <c r="F477"/>
      <c r="G477"/>
      <c r="H477"/>
      <c r="I477"/>
      <c r="J477"/>
      <c r="K477"/>
      <c r="L477"/>
      <c r="M477"/>
      <c r="N477"/>
      <c r="O477"/>
      <c r="P477"/>
    </row>
    <row r="478" spans="1:21">
      <c r="A478"/>
      <c r="B478"/>
      <c r="C478"/>
      <c r="D478"/>
      <c r="E478"/>
      <c r="F478"/>
      <c r="G478"/>
      <c r="H478"/>
      <c r="I478"/>
      <c r="J478"/>
      <c r="K478"/>
      <c r="L478"/>
      <c r="M478"/>
      <c r="N478"/>
      <c r="O478"/>
      <c r="P478"/>
    </row>
    <row r="479" spans="1:21">
      <c r="A479"/>
      <c r="B479"/>
      <c r="C479"/>
      <c r="D479"/>
      <c r="E479"/>
      <c r="F479"/>
      <c r="G479"/>
      <c r="H479"/>
      <c r="I479"/>
      <c r="J479"/>
      <c r="K479"/>
      <c r="L479"/>
      <c r="M479"/>
      <c r="N479"/>
      <c r="O479"/>
      <c r="P479"/>
    </row>
    <row r="480" spans="1:21">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row>
    <row r="575" spans="1:16">
      <c r="A575"/>
      <c r="B575"/>
      <c r="C575"/>
      <c r="D575"/>
      <c r="E575"/>
      <c r="F575"/>
      <c r="G575"/>
      <c r="H575"/>
      <c r="I575"/>
      <c r="J575"/>
      <c r="K575"/>
    </row>
    <row r="576" spans="1:16">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row>
    <row r="676" spans="1:11">
      <c r="A676"/>
      <c r="B676"/>
      <c r="C676"/>
      <c r="D676"/>
      <c r="E676"/>
      <c r="F676"/>
    </row>
    <row r="677" spans="1:11">
      <c r="A677"/>
      <c r="B677"/>
      <c r="C677"/>
      <c r="D677"/>
      <c r="E677"/>
      <c r="F677"/>
    </row>
    <row r="678" spans="1:11">
      <c r="A678"/>
      <c r="B678"/>
      <c r="C678"/>
      <c r="D678"/>
      <c r="E678"/>
      <c r="F678"/>
    </row>
    <row r="679" spans="1:11">
      <c r="A679"/>
      <c r="B679"/>
      <c r="C679"/>
      <c r="D679"/>
      <c r="E679"/>
      <c r="F679"/>
    </row>
    <row r="680" spans="1:11">
      <c r="A680"/>
      <c r="B680"/>
      <c r="C680"/>
      <c r="D680"/>
      <c r="E680"/>
      <c r="F680"/>
    </row>
    <row r="681" spans="1:11">
      <c r="A681"/>
      <c r="B681"/>
      <c r="C681"/>
      <c r="D681"/>
      <c r="E681"/>
      <c r="F681"/>
    </row>
    <row r="682" spans="1:11">
      <c r="A682"/>
      <c r="B682"/>
      <c r="C682"/>
      <c r="D682"/>
      <c r="E682"/>
      <c r="F682"/>
    </row>
    <row r="683" spans="1:11">
      <c r="A683"/>
      <c r="B683"/>
      <c r="C683"/>
      <c r="D683"/>
      <c r="E683"/>
      <c r="F683"/>
    </row>
    <row r="684" spans="1:11">
      <c r="A684"/>
      <c r="B684"/>
      <c r="C684"/>
      <c r="D684"/>
      <c r="E684"/>
      <c r="F684"/>
    </row>
    <row r="685" spans="1:11">
      <c r="A685"/>
      <c r="B685"/>
      <c r="C685"/>
      <c r="D685"/>
      <c r="E685"/>
      <c r="F685"/>
    </row>
    <row r="686" spans="1:11">
      <c r="A686"/>
      <c r="B686"/>
      <c r="C686"/>
      <c r="D686"/>
      <c r="E686"/>
      <c r="F686"/>
    </row>
    <row r="687" spans="1:11">
      <c r="A687"/>
      <c r="B687"/>
      <c r="C687"/>
      <c r="D687"/>
      <c r="E687"/>
      <c r="F687"/>
    </row>
    <row r="688" spans="1:11">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sheetData>
  <mergeCells count="322">
    <mergeCell ref="W327:W329"/>
    <mergeCell ref="X327:X329"/>
    <mergeCell ref="Y327:Y329"/>
    <mergeCell ref="W318:W320"/>
    <mergeCell ref="X318:X320"/>
    <mergeCell ref="Y318:Y320"/>
    <mergeCell ref="W312:W314"/>
    <mergeCell ref="X312:X314"/>
    <mergeCell ref="Y312:Y314"/>
    <mergeCell ref="W309:W311"/>
    <mergeCell ref="X309:X311"/>
    <mergeCell ref="Y309:Y311"/>
    <mergeCell ref="W315:W317"/>
    <mergeCell ref="X315:X317"/>
    <mergeCell ref="Y315:Y317"/>
    <mergeCell ref="W303:W305"/>
    <mergeCell ref="X303:X305"/>
    <mergeCell ref="Y303:Y305"/>
    <mergeCell ref="W296:W299"/>
    <mergeCell ref="X296:X299"/>
    <mergeCell ref="Y296:Y299"/>
    <mergeCell ref="W306:W308"/>
    <mergeCell ref="X306:X308"/>
    <mergeCell ref="Y306:Y308"/>
    <mergeCell ref="W300:W302"/>
    <mergeCell ref="X300:X302"/>
    <mergeCell ref="Y300:Y302"/>
    <mergeCell ref="W290:W292"/>
    <mergeCell ref="X290:X292"/>
    <mergeCell ref="Y290:Y292"/>
    <mergeCell ref="W284:W286"/>
    <mergeCell ref="X284:X286"/>
    <mergeCell ref="Y284:Y286"/>
    <mergeCell ref="W293:W295"/>
    <mergeCell ref="X293:X295"/>
    <mergeCell ref="Y293:Y295"/>
    <mergeCell ref="W278:W280"/>
    <mergeCell ref="X278:X280"/>
    <mergeCell ref="Y278:Y280"/>
    <mergeCell ref="W287:W289"/>
    <mergeCell ref="X287:X289"/>
    <mergeCell ref="Y287:Y289"/>
    <mergeCell ref="W272:W274"/>
    <mergeCell ref="X272:X274"/>
    <mergeCell ref="Y272:Y274"/>
    <mergeCell ref="W281:W283"/>
    <mergeCell ref="X281:X283"/>
    <mergeCell ref="Y281:Y283"/>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X47:X49"/>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A332:F336"/>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216:Y218"/>
    <mergeCell ref="W219:W221"/>
    <mergeCell ref="X219:X221"/>
    <mergeCell ref="Y219:Y221"/>
    <mergeCell ref="W222:W224"/>
    <mergeCell ref="X222:X224"/>
    <mergeCell ref="Y222:Y224"/>
    <mergeCell ref="W207:W209"/>
    <mergeCell ref="X207:X209"/>
    <mergeCell ref="Y207:Y20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W321:W323"/>
    <mergeCell ref="X321:X323"/>
    <mergeCell ref="Y321:Y323"/>
    <mergeCell ref="W324:W326"/>
    <mergeCell ref="X324:X326"/>
    <mergeCell ref="Y324:Y326"/>
    <mergeCell ref="W244:W246"/>
    <mergeCell ref="X244:X246"/>
    <mergeCell ref="Y244:Y246"/>
    <mergeCell ref="W256:W258"/>
    <mergeCell ref="X256:X258"/>
    <mergeCell ref="Y256:Y258"/>
    <mergeCell ref="W253:W255"/>
    <mergeCell ref="W247:W249"/>
    <mergeCell ref="X247:X249"/>
    <mergeCell ref="W269:W271"/>
    <mergeCell ref="X269:X271"/>
    <mergeCell ref="Y269:Y271"/>
    <mergeCell ref="W250:W252"/>
    <mergeCell ref="X250:X252"/>
    <mergeCell ref="Y250:Y252"/>
    <mergeCell ref="W259:W262"/>
    <mergeCell ref="X259:X262"/>
    <mergeCell ref="Y259:Y262"/>
  </mergeCells>
  <conditionalFormatting sqref="H332:N335">
    <cfRule type="colorScale" priority="2">
      <colorScale>
        <cfvo type="min"/>
        <cfvo type="percentile" val="50"/>
        <cfvo type="max"/>
        <color rgb="FFF8696B"/>
        <color rgb="FFFFEB84"/>
        <color rgb="FF63BE7B"/>
      </colorScale>
    </cfRule>
  </conditionalFormatting>
  <conditionalFormatting sqref="H336:N33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7"/>
  <sheetViews>
    <sheetView workbookViewId="0">
      <pane xSplit="3" ySplit="1" topLeftCell="D173" activePane="bottomRight" state="frozen"/>
      <selection pane="topRight" activeCell="D1" sqref="D1"/>
      <selection pane="bottomLeft" activeCell="A2" sqref="A2"/>
      <selection pane="bottomRight" activeCell="B196" sqref="B196"/>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INDEX(Scores!$G$2:$G$330, MATCH(Clutch!$A2, Scores!$E$2:$E$330, 0))</f>
        <v>CJQ</v>
      </c>
      <c r="C2" s="1" t="s">
        <v>4</v>
      </c>
      <c r="D2" s="1">
        <f>SUMIFS(INDEX(Scores!$H$2:$N$330, 0, MATCH($C2, Scores!$H$1:$N$1, 0)), Scores!$E$2:$E$330, $A2, Scores!$F$2:$F$330, D$1)</f>
        <v>4</v>
      </c>
      <c r="E2" s="1">
        <f>SUMIFS(INDEX(Scores!$H$2:$N$330, 0, MATCH($C2, Scores!$H$1:$N$1, 0)), Scores!$E$2:$E$330, $A2, Scores!$F$2:$F$330, E$1)</f>
        <v>3</v>
      </c>
      <c r="F2" s="1">
        <f>SUMIFS(INDEX(Scores!$H$2:$N$330, 0, MATCH($C2, Scores!$H$1:$N$1, 0)), Scores!$E$2:$E$330, $A2, Scores!$F$2:$F$330, F$1)</f>
        <v>4</v>
      </c>
      <c r="G2" s="1">
        <f>SUMIFS(INDEX(Scores!$H$2:$N$330, 0, MATCH($C2, Scores!$H$1:$N$1, 0)), Scores!$E$2:$E$330, $A2, Scores!$F$2:$F$330,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INDEX(Scores!$G$2:$G$330, MATCH(Clutch!$A3, Scores!$E$2:$E$330, 0))</f>
        <v>CJQ</v>
      </c>
      <c r="C3" s="1" t="s">
        <v>5</v>
      </c>
      <c r="D3" s="1">
        <f>SUMIFS(INDEX(Scores!$H$2:$N$330, 0, MATCH($C3, Scores!$H$1:$N$1, 0)), Scores!$E$2:$E$330, $A3, Scores!$F$2:$F$330, D$1)</f>
        <v>0</v>
      </c>
      <c r="E3" s="1">
        <f>SUMIFS(INDEX(Scores!$H$2:$N$330, 0, MATCH($C3, Scores!$H$1:$N$1, 0)), Scores!$E$2:$E$330, $A3, Scores!$F$2:$F$330, E$1)</f>
        <v>0</v>
      </c>
      <c r="F3" s="1">
        <f>SUMIFS(INDEX(Scores!$H$2:$N$330, 0, MATCH($C3, Scores!$H$1:$N$1, 0)), Scores!$E$2:$E$330, $A3, Scores!$F$2:$F$330, F$1)</f>
        <v>1</v>
      </c>
      <c r="G3" s="1">
        <f>SUMIFS(INDEX(Scores!$H$2:$N$330, 0, MATCH($C3, Scores!$H$1:$N$1, 0)), Scores!$E$2:$E$330, $A3, Scores!$F$2:$F$330,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INDEX(Scores!$G$2:$G$330, MATCH(Clutch!$A4, Scores!$E$2:$E$330, 0))</f>
        <v>JC</v>
      </c>
      <c r="C4" s="1" t="s">
        <v>4</v>
      </c>
      <c r="D4" s="1">
        <f>SUMIFS(INDEX(Scores!$H$2:$N$330, 0, MATCH($C4, Scores!$H$1:$N$1, 0)), Scores!$E$2:$E$330, $A4, Scores!$F$2:$F$330, D$1)</f>
        <v>8</v>
      </c>
      <c r="E4" s="1">
        <f>SUMIFS(INDEX(Scores!$H$2:$N$330, 0, MATCH($C4, Scores!$H$1:$N$1, 0)), Scores!$E$2:$E$330, $A4, Scores!$F$2:$F$330, E$1)</f>
        <v>5</v>
      </c>
      <c r="F4" s="1">
        <f>SUMIFS(INDEX(Scores!$H$2:$N$330, 0, MATCH($C4, Scores!$H$1:$N$1, 0)), Scores!$E$2:$E$330, $A4, Scores!$F$2:$F$330, F$1)</f>
        <v>3</v>
      </c>
      <c r="G4" s="1">
        <f>SUMIFS(INDEX(Scores!$H$2:$N$330, 0, MATCH($C4, Scores!$H$1:$N$1, 0)), Scores!$E$2:$E$330, $A4, Scores!$F$2:$F$330,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INDEX(Scores!$G$2:$G$330, MATCH(Clutch!$A5, Scores!$E$2:$E$330, 0))</f>
        <v>JC</v>
      </c>
      <c r="C5" s="1" t="s">
        <v>5</v>
      </c>
      <c r="D5" s="1">
        <f>SUMIFS(INDEX(Scores!$H$2:$N$330, 0, MATCH($C5, Scores!$H$1:$N$1, 0)), Scores!$E$2:$E$330, $A5, Scores!$F$2:$F$330, D$1)</f>
        <v>0</v>
      </c>
      <c r="E5" s="1">
        <f>SUMIFS(INDEX(Scores!$H$2:$N$330, 0, MATCH($C5, Scores!$H$1:$N$1, 0)), Scores!$E$2:$E$330, $A5, Scores!$F$2:$F$330, E$1)</f>
        <v>0</v>
      </c>
      <c r="F5" s="1">
        <f>SUMIFS(INDEX(Scores!$H$2:$N$330, 0, MATCH($C5, Scores!$H$1:$N$1, 0)), Scores!$E$2:$E$330, $A5, Scores!$F$2:$F$330, F$1)</f>
        <v>0</v>
      </c>
      <c r="G5" s="1">
        <f>SUMIFS(INDEX(Scores!$H$2:$N$330, 0, MATCH($C5, Scores!$H$1:$N$1, 0)), Scores!$E$2:$E$330, $A5, Scores!$F$2:$F$330,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INDEX(Scores!$G$2:$G$330, MATCH(Clutch!$A6, Scores!$E$2:$E$330, 0))</f>
        <v>JC</v>
      </c>
      <c r="C6" s="1" t="s">
        <v>4</v>
      </c>
      <c r="D6" s="1">
        <f>SUMIFS(INDEX(Scores!$H$2:$N$330, 0, MATCH($C6, Scores!$H$1:$N$1, 0)), Scores!$E$2:$E$330, $A6, Scores!$F$2:$F$330, D$1)</f>
        <v>1</v>
      </c>
      <c r="E6" s="1">
        <f>SUMIFS(INDEX(Scores!$H$2:$N$330, 0, MATCH($C6, Scores!$H$1:$N$1, 0)), Scores!$E$2:$E$330, $A6, Scores!$F$2:$F$330, E$1)</f>
        <v>6</v>
      </c>
      <c r="F6" s="1">
        <f>SUMIFS(INDEX(Scores!$H$2:$N$330, 0, MATCH($C6, Scores!$H$1:$N$1, 0)), Scores!$E$2:$E$330, $A6, Scores!$F$2:$F$330, F$1)</f>
        <v>3</v>
      </c>
      <c r="G6" s="1">
        <f>SUMIFS(INDEX(Scores!$H$2:$N$330, 0, MATCH($C6, Scores!$H$1:$N$1, 0)), Scores!$E$2:$E$330, $A6, Scores!$F$2:$F$330,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INDEX(Scores!$G$2:$G$330, MATCH(Clutch!$A7, Scores!$E$2:$E$330, 0))</f>
        <v>JC</v>
      </c>
      <c r="C7" s="1" t="s">
        <v>5</v>
      </c>
      <c r="D7" s="1">
        <f>SUMIFS(INDEX(Scores!$H$2:$N$330, 0, MATCH($C7, Scores!$H$1:$N$1, 0)), Scores!$E$2:$E$330, $A7, Scores!$F$2:$F$330, D$1)</f>
        <v>0</v>
      </c>
      <c r="E7" s="1">
        <f>SUMIFS(INDEX(Scores!$H$2:$N$330, 0, MATCH($C7, Scores!$H$1:$N$1, 0)), Scores!$E$2:$E$330, $A7, Scores!$F$2:$F$330, E$1)</f>
        <v>0</v>
      </c>
      <c r="F7" s="1">
        <f>SUMIFS(INDEX(Scores!$H$2:$N$330, 0, MATCH($C7, Scores!$H$1:$N$1, 0)), Scores!$E$2:$E$330, $A7, Scores!$F$2:$F$330, F$1)</f>
        <v>4</v>
      </c>
      <c r="G7" s="1">
        <f>SUMIFS(INDEX(Scores!$H$2:$N$330, 0, MATCH($C7, Scores!$H$1:$N$1, 0)), Scores!$E$2:$E$330, $A7, Scores!$F$2:$F$330,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INDEX(Scores!$G$2:$G$330, MATCH(Clutch!$A8, Scores!$E$2:$E$330, 0))</f>
        <v>CJQ</v>
      </c>
      <c r="C8" s="1" t="s">
        <v>4</v>
      </c>
      <c r="D8" s="1">
        <f>SUMIFS(INDEX(Scores!$H$2:$N$330, 0, MATCH($C8, Scores!$H$1:$N$1, 0)), Scores!$E$2:$E$330, $A8, Scores!$F$2:$F$330, D$1)</f>
        <v>3</v>
      </c>
      <c r="E8" s="1">
        <f>SUMIFS(INDEX(Scores!$H$2:$N$330, 0, MATCH($C8, Scores!$H$1:$N$1, 0)), Scores!$E$2:$E$330, $A8, Scores!$F$2:$F$330, E$1)</f>
        <v>0</v>
      </c>
      <c r="F8" s="1">
        <f>SUMIFS(INDEX(Scores!$H$2:$N$330, 0, MATCH($C8, Scores!$H$1:$N$1, 0)), Scores!$E$2:$E$330, $A8, Scores!$F$2:$F$330, F$1)</f>
        <v>1</v>
      </c>
      <c r="G8" s="1">
        <f>SUMIFS(INDEX(Scores!$H$2:$N$330, 0, MATCH($C8, Scores!$H$1:$N$1, 0)), Scores!$E$2:$E$330, $A8, Scores!$F$2:$F$330,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INDEX(Scores!$G$2:$G$330, MATCH(Clutch!$A9, Scores!$E$2:$E$330, 0))</f>
        <v>CJQ</v>
      </c>
      <c r="C9" s="1" t="s">
        <v>5</v>
      </c>
      <c r="D9" s="1">
        <f>SUMIFS(INDEX(Scores!$H$2:$N$330, 0, MATCH($C9, Scores!$H$1:$N$1, 0)), Scores!$E$2:$E$330, $A9, Scores!$F$2:$F$330, D$1)</f>
        <v>0</v>
      </c>
      <c r="E9" s="1">
        <f>SUMIFS(INDEX(Scores!$H$2:$N$330, 0, MATCH($C9, Scores!$H$1:$N$1, 0)), Scores!$E$2:$E$330, $A9, Scores!$F$2:$F$330, E$1)</f>
        <v>0</v>
      </c>
      <c r="F9" s="1">
        <f>SUMIFS(INDEX(Scores!$H$2:$N$330, 0, MATCH($C9, Scores!$H$1:$N$1, 0)), Scores!$E$2:$E$330, $A9, Scores!$F$2:$F$330, F$1)</f>
        <v>0</v>
      </c>
      <c r="G9" s="1">
        <f>SUMIFS(INDEX(Scores!$H$2:$N$330, 0, MATCH($C9, Scores!$H$1:$N$1, 0)), Scores!$E$2:$E$330, $A9, Scores!$F$2:$F$330,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INDEX(Scores!$G$2:$G$330, MATCH(Clutch!$A10, Scores!$E$2:$E$330, 0))</f>
        <v>QJC</v>
      </c>
      <c r="C10" s="1" t="s">
        <v>4</v>
      </c>
      <c r="D10" s="1">
        <f>SUMIFS(INDEX(Scores!$H$2:$N$330, 0, MATCH($C10, Scores!$H$1:$N$1, 0)), Scores!$E$2:$E$330, $A10, Scores!$F$2:$F$330, D$1)</f>
        <v>5</v>
      </c>
      <c r="E10" s="1">
        <f>SUMIFS(INDEX(Scores!$H$2:$N$330, 0, MATCH($C10, Scores!$H$1:$N$1, 0)), Scores!$E$2:$E$330, $A10, Scores!$F$2:$F$330, E$1)</f>
        <v>4</v>
      </c>
      <c r="F10" s="1">
        <f>SUMIFS(INDEX(Scores!$H$2:$N$330, 0, MATCH($C10, Scores!$H$1:$N$1, 0)), Scores!$E$2:$E$330, $A10, Scores!$F$2:$F$330, F$1)</f>
        <v>2</v>
      </c>
      <c r="G10" s="1">
        <f>SUMIFS(INDEX(Scores!$H$2:$N$330, 0, MATCH($C10, Scores!$H$1:$N$1, 0)), Scores!$E$2:$E$330, $A10, Scores!$F$2:$F$330,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INDEX(Scores!$G$2:$G$330, MATCH(Clutch!$A11, Scores!$E$2:$E$330, 0))</f>
        <v>QJC</v>
      </c>
      <c r="C11" s="1" t="s">
        <v>5</v>
      </c>
      <c r="D11" s="1">
        <f>SUMIFS(INDEX(Scores!$H$2:$N$330, 0, MATCH($C11, Scores!$H$1:$N$1, 0)), Scores!$E$2:$E$330, $A11, Scores!$F$2:$F$330, D$1)</f>
        <v>1</v>
      </c>
      <c r="E11" s="1">
        <f>SUMIFS(INDEX(Scores!$H$2:$N$330, 0, MATCH($C11, Scores!$H$1:$N$1, 0)), Scores!$E$2:$E$330, $A11, Scores!$F$2:$F$330, E$1)</f>
        <v>0</v>
      </c>
      <c r="F11" s="1">
        <f>SUMIFS(INDEX(Scores!$H$2:$N$330, 0, MATCH($C11, Scores!$H$1:$N$1, 0)), Scores!$E$2:$E$330, $A11, Scores!$F$2:$F$330, F$1)</f>
        <v>0</v>
      </c>
      <c r="G11" s="1">
        <f>SUMIFS(INDEX(Scores!$H$2:$N$330, 0, MATCH($C11, Scores!$H$1:$N$1, 0)), Scores!$E$2:$E$330, $A11, Scores!$F$2:$F$330,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INDEX(Scores!$G$2:$G$330, MATCH(Clutch!$A12, Scores!$E$2:$E$330, 0))</f>
        <v>JC</v>
      </c>
      <c r="C12" s="1" t="s">
        <v>4</v>
      </c>
      <c r="D12" s="1">
        <f>SUMIFS(INDEX(Scores!$H$2:$N$330, 0, MATCH($C12, Scores!$H$1:$N$1, 0)), Scores!$E$2:$E$330, $A12, Scores!$F$2:$F$330, D$1)</f>
        <v>7</v>
      </c>
      <c r="E12" s="1">
        <f>SUMIFS(INDEX(Scores!$H$2:$N$330, 0, MATCH($C12, Scores!$H$1:$N$1, 0)), Scores!$E$2:$E$330, $A12, Scores!$F$2:$F$330, E$1)</f>
        <v>2</v>
      </c>
      <c r="F12" s="1">
        <f>SUMIFS(INDEX(Scores!$H$2:$N$330, 0, MATCH($C12, Scores!$H$1:$N$1, 0)), Scores!$E$2:$E$330, $A12, Scores!$F$2:$F$330, F$1)</f>
        <v>1</v>
      </c>
      <c r="G12" s="1">
        <f>SUMIFS(INDEX(Scores!$H$2:$N$330, 0, MATCH($C12, Scores!$H$1:$N$1, 0)), Scores!$E$2:$E$330, $A12, Scores!$F$2:$F$330,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INDEX(Scores!$G$2:$G$330, MATCH(Clutch!$A13, Scores!$E$2:$E$330, 0))</f>
        <v>JC</v>
      </c>
      <c r="C13" s="1" t="s">
        <v>5</v>
      </c>
      <c r="D13" s="1">
        <f>SUMIFS(INDEX(Scores!$H$2:$N$330, 0, MATCH($C13, Scores!$H$1:$N$1, 0)), Scores!$E$2:$E$330, $A13, Scores!$F$2:$F$330, D$1)</f>
        <v>0</v>
      </c>
      <c r="E13" s="1">
        <f>SUMIFS(INDEX(Scores!$H$2:$N$330, 0, MATCH($C13, Scores!$H$1:$N$1, 0)), Scores!$E$2:$E$330, $A13, Scores!$F$2:$F$330, E$1)</f>
        <v>4</v>
      </c>
      <c r="F13" s="1">
        <f>SUMIFS(INDEX(Scores!$H$2:$N$330, 0, MATCH($C13, Scores!$H$1:$N$1, 0)), Scores!$E$2:$E$330, $A13, Scores!$F$2:$F$330, F$1)</f>
        <v>0</v>
      </c>
      <c r="G13" s="1">
        <f>SUMIFS(INDEX(Scores!$H$2:$N$330, 0, MATCH($C13, Scores!$H$1:$N$1, 0)), Scores!$E$2:$E$330, $A13, Scores!$F$2:$F$330,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INDEX(Scores!$G$2:$G$330, MATCH(Clutch!$A14, Scores!$E$2:$E$330, 0))</f>
        <v>CJ</v>
      </c>
      <c r="C14" s="1" t="s">
        <v>4</v>
      </c>
      <c r="D14" s="1">
        <f>SUMIFS(INDEX(Scores!$H$2:$N$330, 0, MATCH($C14, Scores!$H$1:$N$1, 0)), Scores!$E$2:$E$330, $A14, Scores!$F$2:$F$330, D$1)</f>
        <v>0</v>
      </c>
      <c r="E14" s="1">
        <f>SUMIFS(INDEX(Scores!$H$2:$N$330, 0, MATCH($C14, Scores!$H$1:$N$1, 0)), Scores!$E$2:$E$330, $A14, Scores!$F$2:$F$330, E$1)</f>
        <v>5</v>
      </c>
      <c r="F14" s="1">
        <f>SUMIFS(INDEX(Scores!$H$2:$N$330, 0, MATCH($C14, Scores!$H$1:$N$1, 0)), Scores!$E$2:$E$330, $A14, Scores!$F$2:$F$330, F$1)</f>
        <v>0</v>
      </c>
      <c r="G14" s="1">
        <f>SUMIFS(INDEX(Scores!$H$2:$N$330, 0, MATCH($C14, Scores!$H$1:$N$1, 0)), Scores!$E$2:$E$330, $A14, Scores!$F$2:$F$330,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INDEX(Scores!$G$2:$G$330, MATCH(Clutch!$A15, Scores!$E$2:$E$330, 0))</f>
        <v>CJ</v>
      </c>
      <c r="C15" s="1" t="s">
        <v>5</v>
      </c>
      <c r="D15" s="1">
        <f>SUMIFS(INDEX(Scores!$H$2:$N$330, 0, MATCH($C15, Scores!$H$1:$N$1, 0)), Scores!$E$2:$E$330, $A15, Scores!$F$2:$F$330, D$1)</f>
        <v>1</v>
      </c>
      <c r="E15" s="1">
        <f>SUMIFS(INDEX(Scores!$H$2:$N$330, 0, MATCH($C15, Scores!$H$1:$N$1, 0)), Scores!$E$2:$E$330, $A15, Scores!$F$2:$F$330, E$1)</f>
        <v>2</v>
      </c>
      <c r="F15" s="1">
        <f>SUMIFS(INDEX(Scores!$H$2:$N$330, 0, MATCH($C15, Scores!$H$1:$N$1, 0)), Scores!$E$2:$E$330, $A15, Scores!$F$2:$F$330, F$1)</f>
        <v>6</v>
      </c>
      <c r="G15" s="1">
        <f>SUMIFS(INDEX(Scores!$H$2:$N$330, 0, MATCH($C15, Scores!$H$1:$N$1, 0)), Scores!$E$2:$E$330, $A15, Scores!$F$2:$F$330,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INDEX(Scores!$G$2:$G$330, MATCH(Clutch!$A16, Scores!$E$2:$E$330, 0))</f>
        <v>CJ</v>
      </c>
      <c r="C16" s="1" t="s">
        <v>4</v>
      </c>
      <c r="D16" s="1">
        <f>SUMIFS(INDEX(Scores!$H$2:$N$330, 0, MATCH($C16, Scores!$H$1:$N$1, 0)), Scores!$E$2:$E$330, $A16, Scores!$F$2:$F$330, D$1)</f>
        <v>0</v>
      </c>
      <c r="E16" s="1">
        <f>SUMIFS(INDEX(Scores!$H$2:$N$330, 0, MATCH($C16, Scores!$H$1:$N$1, 0)), Scores!$E$2:$E$330, $A16, Scores!$F$2:$F$330, E$1)</f>
        <v>3</v>
      </c>
      <c r="F16" s="1">
        <f>SUMIFS(INDEX(Scores!$H$2:$N$330, 0, MATCH($C16, Scores!$H$1:$N$1, 0)), Scores!$E$2:$E$330, $A16, Scores!$F$2:$F$330, F$1)</f>
        <v>3</v>
      </c>
      <c r="G16" s="1">
        <f>SUMIFS(INDEX(Scores!$H$2:$N$330, 0, MATCH($C16, Scores!$H$1:$N$1, 0)), Scores!$E$2:$E$330, $A16, Scores!$F$2:$F$330,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INDEX(Scores!$G$2:$G$330, MATCH(Clutch!$A17, Scores!$E$2:$E$330, 0))</f>
        <v>CJ</v>
      </c>
      <c r="C17" s="1" t="s">
        <v>5</v>
      </c>
      <c r="D17" s="1">
        <f>SUMIFS(INDEX(Scores!$H$2:$N$330, 0, MATCH($C17, Scores!$H$1:$N$1, 0)), Scores!$E$2:$E$330, $A17, Scores!$F$2:$F$330, D$1)</f>
        <v>1</v>
      </c>
      <c r="E17" s="1">
        <f>SUMIFS(INDEX(Scores!$H$2:$N$330, 0, MATCH($C17, Scores!$H$1:$N$1, 0)), Scores!$E$2:$E$330, $A17, Scores!$F$2:$F$330, E$1)</f>
        <v>1</v>
      </c>
      <c r="F17" s="1">
        <f>SUMIFS(INDEX(Scores!$H$2:$N$330, 0, MATCH($C17, Scores!$H$1:$N$1, 0)), Scores!$E$2:$E$330, $A17, Scores!$F$2:$F$330, F$1)</f>
        <v>0</v>
      </c>
      <c r="G17" s="1">
        <f>SUMIFS(INDEX(Scores!$H$2:$N$330, 0, MATCH($C17, Scores!$H$1:$N$1, 0)), Scores!$E$2:$E$330, $A17, Scores!$F$2:$F$330,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INDEX(Scores!$G$2:$G$330, MATCH(Clutch!$A18, Scores!$E$2:$E$330, 0))</f>
        <v>CJQ</v>
      </c>
      <c r="C18" s="1" t="s">
        <v>4</v>
      </c>
      <c r="D18" s="1">
        <f>SUMIFS(INDEX(Scores!$H$2:$N$330, 0, MATCH($C18, Scores!$H$1:$N$1, 0)), Scores!$E$2:$E$330, $A18, Scores!$F$2:$F$330, D$1)</f>
        <v>2</v>
      </c>
      <c r="E18" s="1">
        <f>SUMIFS(INDEX(Scores!$H$2:$N$330, 0, MATCH($C18, Scores!$H$1:$N$1, 0)), Scores!$E$2:$E$330, $A18, Scores!$F$2:$F$330, E$1)</f>
        <v>5</v>
      </c>
      <c r="F18" s="1">
        <f>SUMIFS(INDEX(Scores!$H$2:$N$330, 0, MATCH($C18, Scores!$H$1:$N$1, 0)), Scores!$E$2:$E$330, $A18, Scores!$F$2:$F$330, F$1)</f>
        <v>2</v>
      </c>
      <c r="G18" s="1">
        <f>SUMIFS(INDEX(Scores!$H$2:$N$330, 0, MATCH($C18, Scores!$H$1:$N$1, 0)), Scores!$E$2:$E$330, $A18, Scores!$F$2:$F$330,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INDEX(Scores!$G$2:$G$330, MATCH(Clutch!$A19, Scores!$E$2:$E$330, 0))</f>
        <v>CJQ</v>
      </c>
      <c r="C19" s="1" t="s">
        <v>5</v>
      </c>
      <c r="D19" s="1">
        <f>SUMIFS(INDEX(Scores!$H$2:$N$330, 0, MATCH($C19, Scores!$H$1:$N$1, 0)), Scores!$E$2:$E$330, $A19, Scores!$F$2:$F$330, D$1)</f>
        <v>1</v>
      </c>
      <c r="E19" s="1">
        <f>SUMIFS(INDEX(Scores!$H$2:$N$330, 0, MATCH($C19, Scores!$H$1:$N$1, 0)), Scores!$E$2:$E$330, $A19, Scores!$F$2:$F$330, E$1)</f>
        <v>3</v>
      </c>
      <c r="F19" s="1">
        <f>SUMIFS(INDEX(Scores!$H$2:$N$330, 0, MATCH($C19, Scores!$H$1:$N$1, 0)), Scores!$E$2:$E$330, $A19, Scores!$F$2:$F$330, F$1)</f>
        <v>7</v>
      </c>
      <c r="G19" s="1">
        <f>SUMIFS(INDEX(Scores!$H$2:$N$330, 0, MATCH($C19, Scores!$H$1:$N$1, 0)), Scores!$E$2:$E$330, $A19, Scores!$F$2:$F$330,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INDEX(Scores!$G$2:$G$330, MATCH(Clutch!$A20, Scores!$E$2:$E$330, 0))</f>
        <v>CJ</v>
      </c>
      <c r="C20" s="1" t="s">
        <v>4</v>
      </c>
      <c r="D20" s="1">
        <f>SUMIFS(INDEX(Scores!$H$2:$N$330, 0, MATCH($C20, Scores!$H$1:$N$1, 0)), Scores!$E$2:$E$330, $A20, Scores!$F$2:$F$330, D$1)</f>
        <v>0</v>
      </c>
      <c r="E20" s="1">
        <f>SUMIFS(INDEX(Scores!$H$2:$N$330, 0, MATCH($C20, Scores!$H$1:$N$1, 0)), Scores!$E$2:$E$330, $A20, Scores!$F$2:$F$330, E$1)</f>
        <v>3</v>
      </c>
      <c r="F20" s="1">
        <f>SUMIFS(INDEX(Scores!$H$2:$N$330, 0, MATCH($C20, Scores!$H$1:$N$1, 0)), Scores!$E$2:$E$330, $A20, Scores!$F$2:$F$330, F$1)</f>
        <v>3</v>
      </c>
      <c r="G20" s="1">
        <f>SUMIFS(INDEX(Scores!$H$2:$N$330, 0, MATCH($C20, Scores!$H$1:$N$1, 0)), Scores!$E$2:$E$330, $A20, Scores!$F$2:$F$330,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INDEX(Scores!$G$2:$G$330, MATCH(Clutch!$A21, Scores!$E$2:$E$330, 0))</f>
        <v>CJ</v>
      </c>
      <c r="C21" s="1" t="s">
        <v>5</v>
      </c>
      <c r="D21" s="1">
        <f>SUMIFS(INDEX(Scores!$H$2:$N$330, 0, MATCH($C21, Scores!$H$1:$N$1, 0)), Scores!$E$2:$E$330, $A21, Scores!$F$2:$F$330, D$1)</f>
        <v>1</v>
      </c>
      <c r="E21" s="1">
        <f>SUMIFS(INDEX(Scores!$H$2:$N$330, 0, MATCH($C21, Scores!$H$1:$N$1, 0)), Scores!$E$2:$E$330, $A21, Scores!$F$2:$F$330, E$1)</f>
        <v>0</v>
      </c>
      <c r="F21" s="1">
        <f>SUMIFS(INDEX(Scores!$H$2:$N$330, 0, MATCH($C21, Scores!$H$1:$N$1, 0)), Scores!$E$2:$E$330, $A21, Scores!$F$2:$F$330, F$1)</f>
        <v>0</v>
      </c>
      <c r="G21" s="1">
        <f>SUMIFS(INDEX(Scores!$H$2:$N$330, 0, MATCH($C21, Scores!$H$1:$N$1, 0)), Scores!$E$2:$E$330, $A21, Scores!$F$2:$F$330,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INDEX(Scores!$G$2:$G$330, MATCH(Clutch!$A22, Scores!$E$2:$E$330, 0))</f>
        <v>DCJ</v>
      </c>
      <c r="C22" s="1" t="s">
        <v>4</v>
      </c>
      <c r="D22" s="1">
        <f>SUMIFS(INDEX(Scores!$H$2:$N$330, 0, MATCH($C22, Scores!$H$1:$N$1, 0)), Scores!$E$2:$E$330, $A22, Scores!$F$2:$F$330, D$1)</f>
        <v>5</v>
      </c>
      <c r="E22" s="1">
        <f>SUMIFS(INDEX(Scores!$H$2:$N$330, 0, MATCH($C22, Scores!$H$1:$N$1, 0)), Scores!$E$2:$E$330, $A22, Scores!$F$2:$F$330, E$1)</f>
        <v>6</v>
      </c>
      <c r="F22" s="1">
        <f>SUMIFS(INDEX(Scores!$H$2:$N$330, 0, MATCH($C22, Scores!$H$1:$N$1, 0)), Scores!$E$2:$E$330, $A22, Scores!$F$2:$F$330, F$1)</f>
        <v>3</v>
      </c>
      <c r="G22" s="1">
        <f>SUMIFS(INDEX(Scores!$H$2:$N$330, 0, MATCH($C22, Scores!$H$1:$N$1, 0)), Scores!$E$2:$E$330, $A22, Scores!$F$2:$F$330,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INDEX(Scores!$G$2:$G$330, MATCH(Clutch!$A23, Scores!$E$2:$E$330, 0))</f>
        <v>DCJ</v>
      </c>
      <c r="C23" s="1" t="s">
        <v>5</v>
      </c>
      <c r="D23" s="1">
        <f>SUMIFS(INDEX(Scores!$H$2:$N$330, 0, MATCH($C23, Scores!$H$1:$N$1, 0)), Scores!$E$2:$E$330, $A23, Scores!$F$2:$F$330, D$1)</f>
        <v>0</v>
      </c>
      <c r="E23" s="1">
        <f>SUMIFS(INDEX(Scores!$H$2:$N$330, 0, MATCH($C23, Scores!$H$1:$N$1, 0)), Scores!$E$2:$E$330, $A23, Scores!$F$2:$F$330, E$1)</f>
        <v>2</v>
      </c>
      <c r="F23" s="1">
        <f>SUMIFS(INDEX(Scores!$H$2:$N$330, 0, MATCH($C23, Scores!$H$1:$N$1, 0)), Scores!$E$2:$E$330, $A23, Scores!$F$2:$F$330, F$1)</f>
        <v>3</v>
      </c>
      <c r="G23" s="1">
        <f>SUMIFS(INDEX(Scores!$H$2:$N$330, 0, MATCH($C23, Scores!$H$1:$N$1, 0)), Scores!$E$2:$E$330, $A23, Scores!$F$2:$F$330,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INDEX(Scores!$G$2:$G$330, MATCH(Clutch!$A24, Scores!$E$2:$E$330, 0))</f>
        <v>CJD</v>
      </c>
      <c r="C24" s="1" t="s">
        <v>4</v>
      </c>
      <c r="D24" s="1">
        <f>SUMIFS(INDEX(Scores!$H$2:$N$330, 0, MATCH($C24, Scores!$H$1:$N$1, 0)), Scores!$E$2:$E$330, $A24, Scores!$F$2:$F$330, D$1)</f>
        <v>1</v>
      </c>
      <c r="E24" s="1">
        <f>SUMIFS(INDEX(Scores!$H$2:$N$330, 0, MATCH($C24, Scores!$H$1:$N$1, 0)), Scores!$E$2:$E$330, $A24, Scores!$F$2:$F$330, E$1)</f>
        <v>6</v>
      </c>
      <c r="F24" s="1">
        <f>SUMIFS(INDEX(Scores!$H$2:$N$330, 0, MATCH($C24, Scores!$H$1:$N$1, 0)), Scores!$E$2:$E$330, $A24, Scores!$F$2:$F$330, F$1)</f>
        <v>3</v>
      </c>
      <c r="G24" s="1">
        <f>SUMIFS(INDEX(Scores!$H$2:$N$330, 0, MATCH($C24, Scores!$H$1:$N$1, 0)), Scores!$E$2:$E$330, $A24, Scores!$F$2:$F$330,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INDEX(Scores!$G$2:$G$330, MATCH(Clutch!$A25, Scores!$E$2:$E$330, 0))</f>
        <v>CJD</v>
      </c>
      <c r="C25" s="1" t="s">
        <v>5</v>
      </c>
      <c r="D25" s="1">
        <f>SUMIFS(INDEX(Scores!$H$2:$N$330, 0, MATCH($C25, Scores!$H$1:$N$1, 0)), Scores!$E$2:$E$330, $A25, Scores!$F$2:$F$330, D$1)</f>
        <v>0</v>
      </c>
      <c r="E25" s="1">
        <f>SUMIFS(INDEX(Scores!$H$2:$N$330, 0, MATCH($C25, Scores!$H$1:$N$1, 0)), Scores!$E$2:$E$330, $A25, Scores!$F$2:$F$330, E$1)</f>
        <v>1</v>
      </c>
      <c r="F25" s="1">
        <f>SUMIFS(INDEX(Scores!$H$2:$N$330, 0, MATCH($C25, Scores!$H$1:$N$1, 0)), Scores!$E$2:$E$330, $A25, Scores!$F$2:$F$330, F$1)</f>
        <v>2</v>
      </c>
      <c r="G25" s="1">
        <f>SUMIFS(INDEX(Scores!$H$2:$N$330, 0, MATCH($C25, Scores!$H$1:$N$1, 0)), Scores!$E$2:$E$330, $A25, Scores!$F$2:$F$330,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INDEX(Scores!$G$2:$G$330, MATCH(Clutch!$A26, Scores!$E$2:$E$330, 0))</f>
        <v>DCJ</v>
      </c>
      <c r="C26" s="1" t="s">
        <v>4</v>
      </c>
      <c r="D26" s="1">
        <f>SUMIFS(INDEX(Scores!$H$2:$N$330, 0, MATCH($C26, Scores!$H$1:$N$1, 0)), Scores!$E$2:$E$330, $A26, Scores!$F$2:$F$330, D$1)</f>
        <v>3</v>
      </c>
      <c r="E26" s="1">
        <f>SUMIFS(INDEX(Scores!$H$2:$N$330, 0, MATCH($C26, Scores!$H$1:$N$1, 0)), Scores!$E$2:$E$330, $A26, Scores!$F$2:$F$330, E$1)</f>
        <v>5</v>
      </c>
      <c r="F26" s="1">
        <f>SUMIFS(INDEX(Scores!$H$2:$N$330, 0, MATCH($C26, Scores!$H$1:$N$1, 0)), Scores!$E$2:$E$330, $A26, Scores!$F$2:$F$330, F$1)</f>
        <v>3</v>
      </c>
      <c r="G26" s="1">
        <f>SUMIFS(INDEX(Scores!$H$2:$N$330, 0, MATCH($C26, Scores!$H$1:$N$1, 0)), Scores!$E$2:$E$330, $A26, Scores!$F$2:$F$330,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INDEX(Scores!$G$2:$G$330, MATCH(Clutch!$A27, Scores!$E$2:$E$330, 0))</f>
        <v>DCJ</v>
      </c>
      <c r="C27" s="1" t="s">
        <v>5</v>
      </c>
      <c r="D27" s="1">
        <f>SUMIFS(INDEX(Scores!$H$2:$N$330, 0, MATCH($C27, Scores!$H$1:$N$1, 0)), Scores!$E$2:$E$330, $A27, Scores!$F$2:$F$330, D$1)</f>
        <v>0</v>
      </c>
      <c r="E27" s="1">
        <f>SUMIFS(INDEX(Scores!$H$2:$N$330, 0, MATCH($C27, Scores!$H$1:$N$1, 0)), Scores!$E$2:$E$330, $A27, Scores!$F$2:$F$330, E$1)</f>
        <v>1</v>
      </c>
      <c r="F27" s="1">
        <f>SUMIFS(INDEX(Scores!$H$2:$N$330, 0, MATCH($C27, Scores!$H$1:$N$1, 0)), Scores!$E$2:$E$330, $A27, Scores!$F$2:$F$330, F$1)</f>
        <v>0</v>
      </c>
      <c r="G27" s="1">
        <f>SUMIFS(INDEX(Scores!$H$2:$N$330, 0, MATCH($C27, Scores!$H$1:$N$1, 0)), Scores!$E$2:$E$330, $A27, Scores!$F$2:$F$330,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INDEX(Scores!$G$2:$G$330, MATCH(Clutch!$A28, Scores!$E$2:$E$330, 0))</f>
        <v>JC</v>
      </c>
      <c r="C28" s="1" t="s">
        <v>4</v>
      </c>
      <c r="D28" s="1">
        <f>SUMIFS(INDEX(Scores!$H$2:$N$330, 0, MATCH($C28, Scores!$H$1:$N$1, 0)), Scores!$E$2:$E$330, $A28, Scores!$F$2:$F$330, D$1)</f>
        <v>5</v>
      </c>
      <c r="E28" s="1">
        <f>SUMIFS(INDEX(Scores!$H$2:$N$330, 0, MATCH($C28, Scores!$H$1:$N$1, 0)), Scores!$E$2:$E$330, $A28, Scores!$F$2:$F$330, E$1)</f>
        <v>3</v>
      </c>
      <c r="F28" s="1">
        <f>SUMIFS(INDEX(Scores!$H$2:$N$330, 0, MATCH($C28, Scores!$H$1:$N$1, 0)), Scores!$E$2:$E$330, $A28, Scores!$F$2:$F$330, F$1)</f>
        <v>3</v>
      </c>
      <c r="G28" s="1">
        <f>SUMIFS(INDEX(Scores!$H$2:$N$330, 0, MATCH($C28, Scores!$H$1:$N$1, 0)), Scores!$E$2:$E$330, $A28, Scores!$F$2:$F$330,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INDEX(Scores!$G$2:$G$330, MATCH(Clutch!$A29, Scores!$E$2:$E$330, 0))</f>
        <v>JC</v>
      </c>
      <c r="C29" s="1" t="s">
        <v>5</v>
      </c>
      <c r="D29" s="1">
        <f>SUMIFS(INDEX(Scores!$H$2:$N$330, 0, MATCH($C29, Scores!$H$1:$N$1, 0)), Scores!$E$2:$E$330, $A29, Scores!$F$2:$F$330, D$1)</f>
        <v>1</v>
      </c>
      <c r="E29" s="1">
        <f>SUMIFS(INDEX(Scores!$H$2:$N$330, 0, MATCH($C29, Scores!$H$1:$N$1, 0)), Scores!$E$2:$E$330, $A29, Scores!$F$2:$F$330, E$1)</f>
        <v>1</v>
      </c>
      <c r="F29" s="1">
        <f>SUMIFS(INDEX(Scores!$H$2:$N$330, 0, MATCH($C29, Scores!$H$1:$N$1, 0)), Scores!$E$2:$E$330, $A29, Scores!$F$2:$F$330, F$1)</f>
        <v>1</v>
      </c>
      <c r="G29" s="1">
        <f>SUMIFS(INDEX(Scores!$H$2:$N$330, 0, MATCH($C29, Scores!$H$1:$N$1, 0)), Scores!$E$2:$E$330, $A29, Scores!$F$2:$F$330,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INDEX(Scores!$G$2:$G$330, MATCH(Clutch!$A30, Scores!$E$2:$E$330, 0))</f>
        <v>CJ</v>
      </c>
      <c r="C30" s="1" t="s">
        <v>4</v>
      </c>
      <c r="D30" s="1">
        <f>SUMIFS(INDEX(Scores!$H$2:$N$330, 0, MATCH($C30, Scores!$H$1:$N$1, 0)), Scores!$E$2:$E$330, $A30, Scores!$F$2:$F$330, D$1)</f>
        <v>2</v>
      </c>
      <c r="E30" s="1">
        <f>SUMIFS(INDEX(Scores!$H$2:$N$330, 0, MATCH($C30, Scores!$H$1:$N$1, 0)), Scores!$E$2:$E$330, $A30, Scores!$F$2:$F$330, E$1)</f>
        <v>3</v>
      </c>
      <c r="F30" s="1">
        <f>SUMIFS(INDEX(Scores!$H$2:$N$330, 0, MATCH($C30, Scores!$H$1:$N$1, 0)), Scores!$E$2:$E$330, $A30, Scores!$F$2:$F$330, F$1)</f>
        <v>0</v>
      </c>
      <c r="G30" s="1">
        <f>SUMIFS(INDEX(Scores!$H$2:$N$330, 0, MATCH($C30, Scores!$H$1:$N$1, 0)), Scores!$E$2:$E$330, $A30, Scores!$F$2:$F$330,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INDEX(Scores!$G$2:$G$330, MATCH(Clutch!$A31, Scores!$E$2:$E$330, 0))</f>
        <v>CJ</v>
      </c>
      <c r="C31" s="1" t="s">
        <v>5</v>
      </c>
      <c r="D31" s="1">
        <f>SUMIFS(INDEX(Scores!$H$2:$N$330, 0, MATCH($C31, Scores!$H$1:$N$1, 0)), Scores!$E$2:$E$330, $A31, Scores!$F$2:$F$330, D$1)</f>
        <v>1</v>
      </c>
      <c r="E31" s="1">
        <f>SUMIFS(INDEX(Scores!$H$2:$N$330, 0, MATCH($C31, Scores!$H$1:$N$1, 0)), Scores!$E$2:$E$330, $A31, Scores!$F$2:$F$330, E$1)</f>
        <v>0</v>
      </c>
      <c r="F31" s="1">
        <f>SUMIFS(INDEX(Scores!$H$2:$N$330, 0, MATCH($C31, Scores!$H$1:$N$1, 0)), Scores!$E$2:$E$330, $A31, Scores!$F$2:$F$330, F$1)</f>
        <v>2</v>
      </c>
      <c r="G31" s="1">
        <f>SUMIFS(INDEX(Scores!$H$2:$N$330, 0, MATCH($C31, Scores!$H$1:$N$1, 0)), Scores!$E$2:$E$330, $A31, Scores!$F$2:$F$330,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INDEX(Scores!$G$2:$G$330, MATCH(Clutch!$A32, Scores!$E$2:$E$330, 0))</f>
        <v>DJC</v>
      </c>
      <c r="C32" s="1" t="s">
        <v>4</v>
      </c>
      <c r="D32" s="1">
        <f>SUMIFS(INDEX(Scores!$H$2:$N$330, 0, MATCH($C32, Scores!$H$1:$N$1, 0)), Scores!$E$2:$E$330, $A32, Scores!$F$2:$F$330, D$1)</f>
        <v>3</v>
      </c>
      <c r="E32" s="1">
        <f>SUMIFS(INDEX(Scores!$H$2:$N$330, 0, MATCH($C32, Scores!$H$1:$N$1, 0)), Scores!$E$2:$E$330, $A32, Scores!$F$2:$F$330, E$1)</f>
        <v>6</v>
      </c>
      <c r="F32" s="1">
        <f>SUMIFS(INDEX(Scores!$H$2:$N$330, 0, MATCH($C32, Scores!$H$1:$N$1, 0)), Scores!$E$2:$E$330, $A32, Scores!$F$2:$F$330, F$1)</f>
        <v>0</v>
      </c>
      <c r="G32" s="1">
        <f>SUMIFS(INDEX(Scores!$H$2:$N$330, 0, MATCH($C32, Scores!$H$1:$N$1, 0)), Scores!$E$2:$E$330, $A32, Scores!$F$2:$F$330,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INDEX(Scores!$G$2:$G$330, MATCH(Clutch!$A33, Scores!$E$2:$E$330, 0))</f>
        <v>DJC</v>
      </c>
      <c r="C33" s="1" t="s">
        <v>5</v>
      </c>
      <c r="D33" s="1">
        <f>SUMIFS(INDEX(Scores!$H$2:$N$330, 0, MATCH($C33, Scores!$H$1:$N$1, 0)), Scores!$E$2:$E$330, $A33, Scores!$F$2:$F$330, D$1)</f>
        <v>1</v>
      </c>
      <c r="E33" s="1">
        <f>SUMIFS(INDEX(Scores!$H$2:$N$330, 0, MATCH($C33, Scores!$H$1:$N$1, 0)), Scores!$E$2:$E$330, $A33, Scores!$F$2:$F$330, E$1)</f>
        <v>0</v>
      </c>
      <c r="F33" s="1">
        <f>SUMIFS(INDEX(Scores!$H$2:$N$330, 0, MATCH($C33, Scores!$H$1:$N$1, 0)), Scores!$E$2:$E$330, $A33, Scores!$F$2:$F$330, F$1)</f>
        <v>0</v>
      </c>
      <c r="G33" s="1">
        <f>SUMIFS(INDEX(Scores!$H$2:$N$330, 0, MATCH($C33, Scores!$H$1:$N$1, 0)), Scores!$E$2:$E$330, $A33, Scores!$F$2:$F$330,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INDEX(Scores!$G$2:$G$330, MATCH(Clutch!$A34, Scores!$E$2:$E$330, 0))</f>
        <v>JC</v>
      </c>
      <c r="C34" s="1" t="s">
        <v>4</v>
      </c>
      <c r="D34" s="1">
        <f>SUMIFS(INDEX(Scores!$H$2:$N$330, 0, MATCH($C34, Scores!$H$1:$N$1, 0)), Scores!$E$2:$E$330, $A34, Scores!$F$2:$F$330, D$1)</f>
        <v>5</v>
      </c>
      <c r="E34" s="1">
        <f>SUMIFS(INDEX(Scores!$H$2:$N$330, 0, MATCH($C34, Scores!$H$1:$N$1, 0)), Scores!$E$2:$E$330, $A34, Scores!$F$2:$F$330, E$1)</f>
        <v>0</v>
      </c>
      <c r="F34" s="1">
        <f>SUMIFS(INDEX(Scores!$H$2:$N$330, 0, MATCH($C34, Scores!$H$1:$N$1, 0)), Scores!$E$2:$E$330, $A34, Scores!$F$2:$F$330, F$1)</f>
        <v>3</v>
      </c>
      <c r="G34" s="1">
        <f>SUMIFS(INDEX(Scores!$H$2:$N$330, 0, MATCH($C34, Scores!$H$1:$N$1, 0)), Scores!$E$2:$E$330, $A34, Scores!$F$2:$F$330,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INDEX(Scores!$G$2:$G$330, MATCH(Clutch!$A35, Scores!$E$2:$E$330, 0))</f>
        <v>JC</v>
      </c>
      <c r="C35" s="1" t="s">
        <v>5</v>
      </c>
      <c r="D35" s="1">
        <f>SUMIFS(INDEX(Scores!$H$2:$N$330, 0, MATCH($C35, Scores!$H$1:$N$1, 0)), Scores!$E$2:$E$330, $A35, Scores!$F$2:$F$330, D$1)</f>
        <v>0</v>
      </c>
      <c r="E35" s="1">
        <f>SUMIFS(INDEX(Scores!$H$2:$N$330, 0, MATCH($C35, Scores!$H$1:$N$1, 0)), Scores!$E$2:$E$330, $A35, Scores!$F$2:$F$330, E$1)</f>
        <v>1</v>
      </c>
      <c r="F35" s="1">
        <f>SUMIFS(INDEX(Scores!$H$2:$N$330, 0, MATCH($C35, Scores!$H$1:$N$1, 0)), Scores!$E$2:$E$330, $A35, Scores!$F$2:$F$330, F$1)</f>
        <v>0</v>
      </c>
      <c r="G35" s="1">
        <f>SUMIFS(INDEX(Scores!$H$2:$N$330, 0, MATCH($C35, Scores!$H$1:$N$1, 0)), Scores!$E$2:$E$330, $A35, Scores!$F$2:$F$330,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INDEX(Scores!$G$2:$G$330, MATCH(Clutch!$A36, Scores!$E$2:$E$330, 0))</f>
        <v>CJ</v>
      </c>
      <c r="C36" s="1" t="s">
        <v>4</v>
      </c>
      <c r="D36" s="1">
        <f>SUMIFS(INDEX(Scores!$H$2:$N$330, 0, MATCH($C36, Scores!$H$1:$N$1, 0)), Scores!$E$2:$E$330, $A36, Scores!$F$2:$F$330, D$1)</f>
        <v>5</v>
      </c>
      <c r="E36" s="1">
        <f>SUMIFS(INDEX(Scores!$H$2:$N$330, 0, MATCH($C36, Scores!$H$1:$N$1, 0)), Scores!$E$2:$E$330, $A36, Scores!$F$2:$F$330, E$1)</f>
        <v>4</v>
      </c>
      <c r="F36" s="1">
        <f>SUMIFS(INDEX(Scores!$H$2:$N$330, 0, MATCH($C36, Scores!$H$1:$N$1, 0)), Scores!$E$2:$E$330, $A36, Scores!$F$2:$F$330, F$1)</f>
        <v>0</v>
      </c>
      <c r="G36" s="1">
        <f>SUMIFS(INDEX(Scores!$H$2:$N$330, 0, MATCH($C36, Scores!$H$1:$N$1, 0)), Scores!$E$2:$E$330, $A36, Scores!$F$2:$F$330,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INDEX(Scores!$G$2:$G$330, MATCH(Clutch!$A37, Scores!$E$2:$E$330, 0))</f>
        <v>CJ</v>
      </c>
      <c r="C37" s="1" t="s">
        <v>5</v>
      </c>
      <c r="D37" s="1">
        <f>SUMIFS(INDEX(Scores!$H$2:$N$330, 0, MATCH($C37, Scores!$H$1:$N$1, 0)), Scores!$E$2:$E$330, $A37, Scores!$F$2:$F$330, D$1)</f>
        <v>1</v>
      </c>
      <c r="E37" s="1">
        <f>SUMIFS(INDEX(Scores!$H$2:$N$330, 0, MATCH($C37, Scores!$H$1:$N$1, 0)), Scores!$E$2:$E$330, $A37, Scores!$F$2:$F$330, E$1)</f>
        <v>0</v>
      </c>
      <c r="F37" s="1">
        <f>SUMIFS(INDEX(Scores!$H$2:$N$330, 0, MATCH($C37, Scores!$H$1:$N$1, 0)), Scores!$E$2:$E$330, $A37, Scores!$F$2:$F$330, F$1)</f>
        <v>3</v>
      </c>
      <c r="G37" s="1">
        <f>SUMIFS(INDEX(Scores!$H$2:$N$330, 0, MATCH($C37, Scores!$H$1:$N$1, 0)), Scores!$E$2:$E$330, $A37, Scores!$F$2:$F$330,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INDEX(Scores!$G$2:$G$330, MATCH(Clutch!$A38, Scores!$E$2:$E$330, 0))</f>
        <v>JC</v>
      </c>
      <c r="C38" s="1" t="s">
        <v>4</v>
      </c>
      <c r="D38" s="1">
        <f>SUMIFS(INDEX(Scores!$H$2:$N$330, 0, MATCH($C38, Scores!$H$1:$N$1, 0)), Scores!$E$2:$E$330, $A38, Scores!$F$2:$F$330, D$1)</f>
        <v>0</v>
      </c>
      <c r="E38" s="1">
        <f>SUMIFS(INDEX(Scores!$H$2:$N$330, 0, MATCH($C38, Scores!$H$1:$N$1, 0)), Scores!$E$2:$E$330, $A38, Scores!$F$2:$F$330, E$1)</f>
        <v>2</v>
      </c>
      <c r="F38" s="1">
        <f>SUMIFS(INDEX(Scores!$H$2:$N$330, 0, MATCH($C38, Scores!$H$1:$N$1, 0)), Scores!$E$2:$E$330, $A38, Scores!$F$2:$F$330, F$1)</f>
        <v>3</v>
      </c>
      <c r="G38" s="1">
        <f>SUMIFS(INDEX(Scores!$H$2:$N$330, 0, MATCH($C38, Scores!$H$1:$N$1, 0)), Scores!$E$2:$E$330, $A38, Scores!$F$2:$F$330,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INDEX(Scores!$G$2:$G$330, MATCH(Clutch!$A39, Scores!$E$2:$E$330, 0))</f>
        <v>JC</v>
      </c>
      <c r="C39" s="1" t="s">
        <v>5</v>
      </c>
      <c r="D39" s="1">
        <f>SUMIFS(INDEX(Scores!$H$2:$N$330, 0, MATCH($C39, Scores!$H$1:$N$1, 0)), Scores!$E$2:$E$330, $A39, Scores!$F$2:$F$330, D$1)</f>
        <v>4</v>
      </c>
      <c r="E39" s="1">
        <f>SUMIFS(INDEX(Scores!$H$2:$N$330, 0, MATCH($C39, Scores!$H$1:$N$1, 0)), Scores!$E$2:$E$330, $A39, Scores!$F$2:$F$330, E$1)</f>
        <v>1</v>
      </c>
      <c r="F39" s="1">
        <f>SUMIFS(INDEX(Scores!$H$2:$N$330, 0, MATCH($C39, Scores!$H$1:$N$1, 0)), Scores!$E$2:$E$330, $A39, Scores!$F$2:$F$330, F$1)</f>
        <v>3</v>
      </c>
      <c r="G39" s="1">
        <f>SUMIFS(INDEX(Scores!$H$2:$N$330, 0, MATCH($C39, Scores!$H$1:$N$1, 0)), Scores!$E$2:$E$330, $A39, Scores!$F$2:$F$330,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INDEX(Scores!$G$2:$G$330, MATCH(Clutch!$A40, Scores!$E$2:$E$330, 0))</f>
        <v>JC</v>
      </c>
      <c r="C40" s="1" t="s">
        <v>4</v>
      </c>
      <c r="D40" s="1">
        <f>SUMIFS(INDEX(Scores!$H$2:$N$330, 0, MATCH($C40, Scores!$H$1:$N$1, 0)), Scores!$E$2:$E$330, $A40, Scores!$F$2:$F$330, D$1)</f>
        <v>1</v>
      </c>
      <c r="E40" s="1">
        <f>SUMIFS(INDEX(Scores!$H$2:$N$330, 0, MATCH($C40, Scores!$H$1:$N$1, 0)), Scores!$E$2:$E$330, $A40, Scores!$F$2:$F$330, E$1)</f>
        <v>1</v>
      </c>
      <c r="F40" s="1">
        <f>SUMIFS(INDEX(Scores!$H$2:$N$330, 0, MATCH($C40, Scores!$H$1:$N$1, 0)), Scores!$E$2:$E$330, $A40, Scores!$F$2:$F$330, F$1)</f>
        <v>2</v>
      </c>
      <c r="G40" s="1">
        <f>SUMIFS(INDEX(Scores!$H$2:$N$330, 0, MATCH($C40, Scores!$H$1:$N$1, 0)), Scores!$E$2:$E$330, $A40, Scores!$F$2:$F$330,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INDEX(Scores!$G$2:$G$330, MATCH(Clutch!$A41, Scores!$E$2:$E$330, 0))</f>
        <v>JC</v>
      </c>
      <c r="C41" s="1" t="s">
        <v>5</v>
      </c>
      <c r="D41" s="1">
        <f>SUMIFS(INDEX(Scores!$H$2:$N$330, 0, MATCH($C41, Scores!$H$1:$N$1, 0)), Scores!$E$2:$E$330, $A41, Scores!$F$2:$F$330, D$1)</f>
        <v>1</v>
      </c>
      <c r="E41" s="1">
        <f>SUMIFS(INDEX(Scores!$H$2:$N$330, 0, MATCH($C41, Scores!$H$1:$N$1, 0)), Scores!$E$2:$E$330, $A41, Scores!$F$2:$F$330, E$1)</f>
        <v>0</v>
      </c>
      <c r="F41" s="1">
        <f>SUMIFS(INDEX(Scores!$H$2:$N$330, 0, MATCH($C41, Scores!$H$1:$N$1, 0)), Scores!$E$2:$E$330, $A41, Scores!$F$2:$F$330, F$1)</f>
        <v>1</v>
      </c>
      <c r="G41" s="1">
        <f>SUMIFS(INDEX(Scores!$H$2:$N$330, 0, MATCH($C41, Scores!$H$1:$N$1, 0)), Scores!$E$2:$E$330, $A41, Scores!$F$2:$F$330,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INDEX(Scores!$G$2:$G$330, MATCH(Clutch!$A42, Scores!$E$2:$E$330, 0))</f>
        <v>CJ</v>
      </c>
      <c r="C42" s="1" t="s">
        <v>4</v>
      </c>
      <c r="D42" s="1">
        <f>SUMIFS(INDEX(Scores!$H$2:$N$330, 0, MATCH($C42, Scores!$H$1:$N$1, 0)), Scores!$E$2:$E$330, $A42, Scores!$F$2:$F$330, D$1)</f>
        <v>0</v>
      </c>
      <c r="E42" s="1">
        <f>SUMIFS(INDEX(Scores!$H$2:$N$330, 0, MATCH($C42, Scores!$H$1:$N$1, 0)), Scores!$E$2:$E$330, $A42, Scores!$F$2:$F$330, E$1)</f>
        <v>6</v>
      </c>
      <c r="F42" s="1">
        <f>SUMIFS(INDEX(Scores!$H$2:$N$330, 0, MATCH($C42, Scores!$H$1:$N$1, 0)), Scores!$E$2:$E$330, $A42, Scores!$F$2:$F$330, F$1)</f>
        <v>4</v>
      </c>
      <c r="G42" s="1">
        <f>SUMIFS(INDEX(Scores!$H$2:$N$330, 0, MATCH($C42, Scores!$H$1:$N$1, 0)), Scores!$E$2:$E$330, $A42, Scores!$F$2:$F$330,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INDEX(Scores!$G$2:$G$330, MATCH(Clutch!$A43, Scores!$E$2:$E$330, 0))</f>
        <v>CJ</v>
      </c>
      <c r="C43" s="1" t="s">
        <v>5</v>
      </c>
      <c r="D43" s="1">
        <f>SUMIFS(INDEX(Scores!$H$2:$N$330, 0, MATCH($C43, Scores!$H$1:$N$1, 0)), Scores!$E$2:$E$330, $A43, Scores!$F$2:$F$330, D$1)</f>
        <v>2</v>
      </c>
      <c r="E43" s="1">
        <f>SUMIFS(INDEX(Scores!$H$2:$N$330, 0, MATCH($C43, Scores!$H$1:$N$1, 0)), Scores!$E$2:$E$330, $A43, Scores!$F$2:$F$330, E$1)</f>
        <v>3</v>
      </c>
      <c r="F43" s="1">
        <f>SUMIFS(INDEX(Scores!$H$2:$N$330, 0, MATCH($C43, Scores!$H$1:$N$1, 0)), Scores!$E$2:$E$330, $A43, Scores!$F$2:$F$330, F$1)</f>
        <v>2</v>
      </c>
      <c r="G43" s="1">
        <f>SUMIFS(INDEX(Scores!$H$2:$N$330, 0, MATCH($C43, Scores!$H$1:$N$1, 0)), Scores!$E$2:$E$330, $A43, Scores!$F$2:$F$330,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INDEX(Scores!$G$2:$G$330, MATCH(Clutch!$A44, Scores!$E$2:$E$330, 0))</f>
        <v>CJ</v>
      </c>
      <c r="C44" s="1" t="s">
        <v>4</v>
      </c>
      <c r="D44" s="1">
        <f>SUMIFS(INDEX(Scores!$H$2:$N$330, 0, MATCH($C44, Scores!$H$1:$N$1, 0)), Scores!$E$2:$E$330, $A44, Scores!$F$2:$F$330, D$1)</f>
        <v>3</v>
      </c>
      <c r="E44" s="1">
        <f>SUMIFS(INDEX(Scores!$H$2:$N$330, 0, MATCH($C44, Scores!$H$1:$N$1, 0)), Scores!$E$2:$E$330, $A44, Scores!$F$2:$F$330, E$1)</f>
        <v>1</v>
      </c>
      <c r="F44" s="1">
        <f>SUMIFS(INDEX(Scores!$H$2:$N$330, 0, MATCH($C44, Scores!$H$1:$N$1, 0)), Scores!$E$2:$E$330, $A44, Scores!$F$2:$F$330, F$1)</f>
        <v>0</v>
      </c>
      <c r="G44" s="1">
        <f>SUMIFS(INDEX(Scores!$H$2:$N$330, 0, MATCH($C44, Scores!$H$1:$N$1, 0)), Scores!$E$2:$E$330, $A44, Scores!$F$2:$F$330,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INDEX(Scores!$G$2:$G$330, MATCH(Clutch!$A45, Scores!$E$2:$E$330, 0))</f>
        <v>CJ</v>
      </c>
      <c r="C45" s="1" t="s">
        <v>5</v>
      </c>
      <c r="D45" s="1">
        <f>SUMIFS(INDEX(Scores!$H$2:$N$330, 0, MATCH($C45, Scores!$H$1:$N$1, 0)), Scores!$E$2:$E$330, $A45, Scores!$F$2:$F$330, D$1)</f>
        <v>0</v>
      </c>
      <c r="E45" s="1">
        <f>SUMIFS(INDEX(Scores!$H$2:$N$330, 0, MATCH($C45, Scores!$H$1:$N$1, 0)), Scores!$E$2:$E$330, $A45, Scores!$F$2:$F$330, E$1)</f>
        <v>0</v>
      </c>
      <c r="F45" s="1">
        <f>SUMIFS(INDEX(Scores!$H$2:$N$330, 0, MATCH($C45, Scores!$H$1:$N$1, 0)), Scores!$E$2:$E$330, $A45, Scores!$F$2:$F$330, F$1)</f>
        <v>0</v>
      </c>
      <c r="G45" s="1">
        <f>SUMIFS(INDEX(Scores!$H$2:$N$330, 0, MATCH($C45, Scores!$H$1:$N$1, 0)), Scores!$E$2:$E$330, $A45, Scores!$F$2:$F$330,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INDEX(Scores!$G$2:$G$330, MATCH(Clutch!$A46, Scores!$E$2:$E$330, 0))</f>
        <v>JC</v>
      </c>
      <c r="C46" s="1" t="s">
        <v>4</v>
      </c>
      <c r="D46" s="1">
        <f>SUMIFS(INDEX(Scores!$H$2:$N$330, 0, MATCH($C46, Scores!$H$1:$N$1, 0)), Scores!$E$2:$E$330, $A46, Scores!$F$2:$F$330, D$1)</f>
        <v>4</v>
      </c>
      <c r="E46" s="1">
        <f>SUMIFS(INDEX(Scores!$H$2:$N$330, 0, MATCH($C46, Scores!$H$1:$N$1, 0)), Scores!$E$2:$E$330, $A46, Scores!$F$2:$F$330, E$1)</f>
        <v>0</v>
      </c>
      <c r="F46" s="1">
        <f>SUMIFS(INDEX(Scores!$H$2:$N$330, 0, MATCH($C46, Scores!$H$1:$N$1, 0)), Scores!$E$2:$E$330, $A46, Scores!$F$2:$F$330, F$1)</f>
        <v>7</v>
      </c>
      <c r="G46" s="1">
        <f>SUMIFS(INDEX(Scores!$H$2:$N$330, 0, MATCH($C46, Scores!$H$1:$N$1, 0)), Scores!$E$2:$E$330, $A46, Scores!$F$2:$F$330,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INDEX(Scores!$G$2:$G$330, MATCH(Clutch!$A47, Scores!$E$2:$E$330, 0))</f>
        <v>JC</v>
      </c>
      <c r="C47" s="1" t="s">
        <v>5</v>
      </c>
      <c r="D47" s="1">
        <f>SUMIFS(INDEX(Scores!$H$2:$N$330, 0, MATCH($C47, Scores!$H$1:$N$1, 0)), Scores!$E$2:$E$330, $A47, Scores!$F$2:$F$330, D$1)</f>
        <v>0</v>
      </c>
      <c r="E47" s="1">
        <f>SUMIFS(INDEX(Scores!$H$2:$N$330, 0, MATCH($C47, Scores!$H$1:$N$1, 0)), Scores!$E$2:$E$330, $A47, Scores!$F$2:$F$330, E$1)</f>
        <v>1</v>
      </c>
      <c r="F47" s="1">
        <f>SUMIFS(INDEX(Scores!$H$2:$N$330, 0, MATCH($C47, Scores!$H$1:$N$1, 0)), Scores!$E$2:$E$330, $A47, Scores!$F$2:$F$330, F$1)</f>
        <v>1</v>
      </c>
      <c r="G47" s="1">
        <f>SUMIFS(INDEX(Scores!$H$2:$N$330, 0, MATCH($C47, Scores!$H$1:$N$1, 0)), Scores!$E$2:$E$330, $A47, Scores!$F$2:$F$330,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INDEX(Scores!$G$2:$G$330, MATCH(Clutch!$A48, Scores!$E$2:$E$330, 0))</f>
        <v>JC</v>
      </c>
      <c r="C48" s="1" t="s">
        <v>4</v>
      </c>
      <c r="D48" s="1">
        <f>SUMIFS(INDEX(Scores!$H$2:$N$330, 0, MATCH($C48, Scores!$H$1:$N$1, 0)), Scores!$E$2:$E$330, $A48, Scores!$F$2:$F$330, D$1)</f>
        <v>7</v>
      </c>
      <c r="E48" s="1">
        <f>SUMIFS(INDEX(Scores!$H$2:$N$330, 0, MATCH($C48, Scores!$H$1:$N$1, 0)), Scores!$E$2:$E$330, $A48, Scores!$F$2:$F$330, E$1)</f>
        <v>2</v>
      </c>
      <c r="F48" s="1">
        <f>SUMIFS(INDEX(Scores!$H$2:$N$330, 0, MATCH($C48, Scores!$H$1:$N$1, 0)), Scores!$E$2:$E$330, $A48, Scores!$F$2:$F$330, F$1)</f>
        <v>1</v>
      </c>
      <c r="G48" s="1">
        <f>SUMIFS(INDEX(Scores!$H$2:$N$330, 0, MATCH($C48, Scores!$H$1:$N$1, 0)), Scores!$E$2:$E$330, $A48, Scores!$F$2:$F$330,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INDEX(Scores!$G$2:$G$330, MATCH(Clutch!$A49, Scores!$E$2:$E$330, 0))</f>
        <v>JC</v>
      </c>
      <c r="C49" s="1" t="s">
        <v>5</v>
      </c>
      <c r="D49" s="1">
        <f>SUMIFS(INDEX(Scores!$H$2:$N$330, 0, MATCH($C49, Scores!$H$1:$N$1, 0)), Scores!$E$2:$E$330, $A49, Scores!$F$2:$F$330, D$1)</f>
        <v>1</v>
      </c>
      <c r="E49" s="1">
        <f>SUMIFS(INDEX(Scores!$H$2:$N$330, 0, MATCH($C49, Scores!$H$1:$N$1, 0)), Scores!$E$2:$E$330, $A49, Scores!$F$2:$F$330, E$1)</f>
        <v>0</v>
      </c>
      <c r="F49" s="1">
        <f>SUMIFS(INDEX(Scores!$H$2:$N$330, 0, MATCH($C49, Scores!$H$1:$N$1, 0)), Scores!$E$2:$E$330, $A49, Scores!$F$2:$F$330, F$1)</f>
        <v>0</v>
      </c>
      <c r="G49" s="1">
        <f>SUMIFS(INDEX(Scores!$H$2:$N$330, 0, MATCH($C49, Scores!$H$1:$N$1, 0)), Scores!$E$2:$E$330, $A49, Scores!$F$2:$F$330,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INDEX(Scores!$G$2:$G$330, MATCH(Clutch!$A50, Scores!$E$2:$E$330, 0))</f>
        <v>CJD</v>
      </c>
      <c r="C50" s="1" t="s">
        <v>4</v>
      </c>
      <c r="D50" s="1">
        <f>SUMIFS(INDEX(Scores!$H$2:$N$330, 0, MATCH($C50, Scores!$H$1:$N$1, 0)), Scores!$E$2:$E$330, $A50, Scores!$F$2:$F$330, D$1)</f>
        <v>0</v>
      </c>
      <c r="E50" s="1">
        <f>SUMIFS(INDEX(Scores!$H$2:$N$330, 0, MATCH($C50, Scores!$H$1:$N$1, 0)), Scores!$E$2:$E$330, $A50, Scores!$F$2:$F$330, E$1)</f>
        <v>4</v>
      </c>
      <c r="F50" s="1">
        <f>SUMIFS(INDEX(Scores!$H$2:$N$330, 0, MATCH($C50, Scores!$H$1:$N$1, 0)), Scores!$E$2:$E$330, $A50, Scores!$F$2:$F$330, F$1)</f>
        <v>2</v>
      </c>
      <c r="G50" s="1">
        <f>SUMIFS(INDEX(Scores!$H$2:$N$330, 0, MATCH($C50, Scores!$H$1:$N$1, 0)), Scores!$E$2:$E$330, $A50, Scores!$F$2:$F$330,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INDEX(Scores!$G$2:$G$330, MATCH(Clutch!$A51, Scores!$E$2:$E$330, 0))</f>
        <v>CJD</v>
      </c>
      <c r="C51" s="1" t="s">
        <v>5</v>
      </c>
      <c r="D51" s="1">
        <f>SUMIFS(INDEX(Scores!$H$2:$N$330, 0, MATCH($C51, Scores!$H$1:$N$1, 0)), Scores!$E$2:$E$330, $A51, Scores!$F$2:$F$330, D$1)</f>
        <v>2</v>
      </c>
      <c r="E51" s="1">
        <f>SUMIFS(INDEX(Scores!$H$2:$N$330, 0, MATCH($C51, Scores!$H$1:$N$1, 0)), Scores!$E$2:$E$330, $A51, Scores!$F$2:$F$330, E$1)</f>
        <v>0</v>
      </c>
      <c r="F51" s="1">
        <f>SUMIFS(INDEX(Scores!$H$2:$N$330, 0, MATCH($C51, Scores!$H$1:$N$1, 0)), Scores!$E$2:$E$330, $A51, Scores!$F$2:$F$330, F$1)</f>
        <v>1</v>
      </c>
      <c r="G51" s="1">
        <f>SUMIFS(INDEX(Scores!$H$2:$N$330, 0, MATCH($C51, Scores!$H$1:$N$1, 0)), Scores!$E$2:$E$330, $A51, Scores!$F$2:$F$330,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INDEX(Scores!$G$2:$G$330, MATCH(Clutch!$A52, Scores!$E$2:$E$330, 0))</f>
        <v>CJ</v>
      </c>
      <c r="C52" s="1" t="s">
        <v>4</v>
      </c>
      <c r="D52" s="1">
        <f>SUMIFS(INDEX(Scores!$H$2:$N$330, 0, MATCH($C52, Scores!$H$1:$N$1, 0)), Scores!$E$2:$E$330, $A52, Scores!$F$2:$F$330, D$1)</f>
        <v>6</v>
      </c>
      <c r="E52" s="1">
        <f>SUMIFS(INDEX(Scores!$H$2:$N$330, 0, MATCH($C52, Scores!$H$1:$N$1, 0)), Scores!$E$2:$E$330, $A52, Scores!$F$2:$F$330, E$1)</f>
        <v>3</v>
      </c>
      <c r="F52" s="1">
        <f>SUMIFS(INDEX(Scores!$H$2:$N$330, 0, MATCH($C52, Scores!$H$1:$N$1, 0)), Scores!$E$2:$E$330, $A52, Scores!$F$2:$F$330, F$1)</f>
        <v>3</v>
      </c>
      <c r="G52" s="1">
        <f>SUMIFS(INDEX(Scores!$H$2:$N$330, 0, MATCH($C52, Scores!$H$1:$N$1, 0)), Scores!$E$2:$E$330, $A52, Scores!$F$2:$F$330,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INDEX(Scores!$G$2:$G$330, MATCH(Clutch!$A53, Scores!$E$2:$E$330, 0))</f>
        <v>CJ</v>
      </c>
      <c r="C53" s="1" t="s">
        <v>5</v>
      </c>
      <c r="D53" s="1">
        <f>SUMIFS(INDEX(Scores!$H$2:$N$330, 0, MATCH($C53, Scores!$H$1:$N$1, 0)), Scores!$E$2:$E$330, $A53, Scores!$F$2:$F$330, D$1)</f>
        <v>5</v>
      </c>
      <c r="E53" s="1">
        <f>SUMIFS(INDEX(Scores!$H$2:$N$330, 0, MATCH($C53, Scores!$H$1:$N$1, 0)), Scores!$E$2:$E$330, $A53, Scores!$F$2:$F$330, E$1)</f>
        <v>3</v>
      </c>
      <c r="F53" s="1">
        <f>SUMIFS(INDEX(Scores!$H$2:$N$330, 0, MATCH($C53, Scores!$H$1:$N$1, 0)), Scores!$E$2:$E$330, $A53, Scores!$F$2:$F$330, F$1)</f>
        <v>3</v>
      </c>
      <c r="G53" s="1">
        <f>SUMIFS(INDEX(Scores!$H$2:$N$330, 0, MATCH($C53, Scores!$H$1:$N$1, 0)), Scores!$E$2:$E$330, $A53, Scores!$F$2:$F$330,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INDEX(Scores!$G$2:$G$330, MATCH(Clutch!$A54, Scores!$E$2:$E$330, 0))</f>
        <v>JCQ</v>
      </c>
      <c r="C54" s="1" t="s">
        <v>4</v>
      </c>
      <c r="D54" s="1">
        <f>SUMIFS(INDEX(Scores!$H$2:$N$330, 0, MATCH($C54, Scores!$H$1:$N$1, 0)), Scores!$E$2:$E$330, $A54, Scores!$F$2:$F$330, D$1)</f>
        <v>2</v>
      </c>
      <c r="E54" s="1">
        <f>SUMIFS(INDEX(Scores!$H$2:$N$330, 0, MATCH($C54, Scores!$H$1:$N$1, 0)), Scores!$E$2:$E$330, $A54, Scores!$F$2:$F$330, E$1)</f>
        <v>4</v>
      </c>
      <c r="F54" s="1">
        <f>SUMIFS(INDEX(Scores!$H$2:$N$330, 0, MATCH($C54, Scores!$H$1:$N$1, 0)), Scores!$E$2:$E$330, $A54, Scores!$F$2:$F$330, F$1)</f>
        <v>4</v>
      </c>
      <c r="G54" s="1">
        <f>SUMIFS(INDEX(Scores!$H$2:$N$330, 0, MATCH($C54, Scores!$H$1:$N$1, 0)), Scores!$E$2:$E$330, $A54, Scores!$F$2:$F$330,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INDEX(Scores!$G$2:$G$330, MATCH(Clutch!$A55, Scores!$E$2:$E$330, 0))</f>
        <v>JCQ</v>
      </c>
      <c r="C55" s="1" t="s">
        <v>5</v>
      </c>
      <c r="D55" s="1">
        <f>SUMIFS(INDEX(Scores!$H$2:$N$330, 0, MATCH($C55, Scores!$H$1:$N$1, 0)), Scores!$E$2:$E$330, $A55, Scores!$F$2:$F$330, D$1)</f>
        <v>0</v>
      </c>
      <c r="E55" s="1">
        <f>SUMIFS(INDEX(Scores!$H$2:$N$330, 0, MATCH($C55, Scores!$H$1:$N$1, 0)), Scores!$E$2:$E$330, $A55, Scores!$F$2:$F$330, E$1)</f>
        <v>0</v>
      </c>
      <c r="F55" s="1">
        <f>SUMIFS(INDEX(Scores!$H$2:$N$330, 0, MATCH($C55, Scores!$H$1:$N$1, 0)), Scores!$E$2:$E$330, $A55, Scores!$F$2:$F$330, F$1)</f>
        <v>2</v>
      </c>
      <c r="G55" s="1">
        <f>SUMIFS(INDEX(Scores!$H$2:$N$330, 0, MATCH($C55, Scores!$H$1:$N$1, 0)), Scores!$E$2:$E$330, $A55, Scores!$F$2:$F$330,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INDEX(Scores!$G$2:$G$330, MATCH(Clutch!$A56, Scores!$E$2:$E$330, 0))</f>
        <v>CJ</v>
      </c>
      <c r="C56" s="1" t="s">
        <v>4</v>
      </c>
      <c r="D56" s="1">
        <f>SUMIFS(INDEX(Scores!$H$2:$N$330, 0, MATCH($C56, Scores!$H$1:$N$1, 0)), Scores!$E$2:$E$330, $A56, Scores!$F$2:$F$330, D$1)</f>
        <v>2</v>
      </c>
      <c r="E56" s="1">
        <f>SUMIFS(INDEX(Scores!$H$2:$N$330, 0, MATCH($C56, Scores!$H$1:$N$1, 0)), Scores!$E$2:$E$330, $A56, Scores!$F$2:$F$330, E$1)</f>
        <v>3</v>
      </c>
      <c r="F56" s="1">
        <f>SUMIFS(INDEX(Scores!$H$2:$N$330, 0, MATCH($C56, Scores!$H$1:$N$1, 0)), Scores!$E$2:$E$330, $A56, Scores!$F$2:$F$330, F$1)</f>
        <v>2</v>
      </c>
      <c r="G56" s="1">
        <f>SUMIFS(INDEX(Scores!$H$2:$N$330, 0, MATCH($C56, Scores!$H$1:$N$1, 0)), Scores!$E$2:$E$330, $A56, Scores!$F$2:$F$330,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INDEX(Scores!$G$2:$G$330, MATCH(Clutch!$A57, Scores!$E$2:$E$330, 0))</f>
        <v>CJ</v>
      </c>
      <c r="C57" s="1" t="s">
        <v>5</v>
      </c>
      <c r="D57" s="1">
        <f>SUMIFS(INDEX(Scores!$H$2:$N$330, 0, MATCH($C57, Scores!$H$1:$N$1, 0)), Scores!$E$2:$E$330, $A57, Scores!$F$2:$F$330, D$1)</f>
        <v>2</v>
      </c>
      <c r="E57" s="1">
        <f>SUMIFS(INDEX(Scores!$H$2:$N$330, 0, MATCH($C57, Scores!$H$1:$N$1, 0)), Scores!$E$2:$E$330, $A57, Scores!$F$2:$F$330, E$1)</f>
        <v>1</v>
      </c>
      <c r="F57" s="1">
        <f>SUMIFS(INDEX(Scores!$H$2:$N$330, 0, MATCH($C57, Scores!$H$1:$N$1, 0)), Scores!$E$2:$E$330, $A57, Scores!$F$2:$F$330, F$1)</f>
        <v>1</v>
      </c>
      <c r="G57" s="1">
        <f>SUMIFS(INDEX(Scores!$H$2:$N$330, 0, MATCH($C57, Scores!$H$1:$N$1, 0)), Scores!$E$2:$E$330, $A57, Scores!$F$2:$F$330,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INDEX(Scores!$G$2:$G$330, MATCH(Clutch!$A58, Scores!$E$2:$E$330, 0))</f>
        <v>JC</v>
      </c>
      <c r="C58" s="1" t="s">
        <v>4</v>
      </c>
      <c r="D58" s="1">
        <f>SUMIFS(INDEX(Scores!$H$2:$N$330, 0, MATCH($C58, Scores!$H$1:$N$1, 0)), Scores!$E$2:$E$330, $A58, Scores!$F$2:$F$330, D$1)</f>
        <v>1</v>
      </c>
      <c r="E58" s="1">
        <f>SUMIFS(INDEX(Scores!$H$2:$N$330, 0, MATCH($C58, Scores!$H$1:$N$1, 0)), Scores!$E$2:$E$330, $A58, Scores!$F$2:$F$330, E$1)</f>
        <v>1</v>
      </c>
      <c r="F58" s="1">
        <f>SUMIFS(INDEX(Scores!$H$2:$N$330, 0, MATCH($C58, Scores!$H$1:$N$1, 0)), Scores!$E$2:$E$330, $A58, Scores!$F$2:$F$330, F$1)</f>
        <v>3</v>
      </c>
      <c r="G58" s="1">
        <f>SUMIFS(INDEX(Scores!$H$2:$N$330, 0, MATCH($C58, Scores!$H$1:$N$1, 0)), Scores!$E$2:$E$330, $A58, Scores!$F$2:$F$330,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INDEX(Scores!$G$2:$G$330, MATCH(Clutch!$A59, Scores!$E$2:$E$330, 0))</f>
        <v>JC</v>
      </c>
      <c r="C59" s="1" t="s">
        <v>5</v>
      </c>
      <c r="D59" s="1">
        <f>SUMIFS(INDEX(Scores!$H$2:$N$330, 0, MATCH($C59, Scores!$H$1:$N$1, 0)), Scores!$E$2:$E$330, $A59, Scores!$F$2:$F$330, D$1)</f>
        <v>4</v>
      </c>
      <c r="E59" s="1">
        <f>SUMIFS(INDEX(Scores!$H$2:$N$330, 0, MATCH($C59, Scores!$H$1:$N$1, 0)), Scores!$E$2:$E$330, $A59, Scores!$F$2:$F$330, E$1)</f>
        <v>3</v>
      </c>
      <c r="F59" s="1">
        <f>SUMIFS(INDEX(Scores!$H$2:$N$330, 0, MATCH($C59, Scores!$H$1:$N$1, 0)), Scores!$E$2:$E$330, $A59, Scores!$F$2:$F$330, F$1)</f>
        <v>3</v>
      </c>
      <c r="G59" s="1">
        <f>SUMIFS(INDEX(Scores!$H$2:$N$330, 0, MATCH($C59, Scores!$H$1:$N$1, 0)), Scores!$E$2:$E$330, $A59, Scores!$F$2:$F$330,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INDEX(Scores!$G$2:$G$330, MATCH(Clutch!$A60, Scores!$E$2:$E$330, 0))</f>
        <v>JC</v>
      </c>
      <c r="C60" s="1" t="s">
        <v>4</v>
      </c>
      <c r="D60" s="1">
        <f>SUMIFS(INDEX(Scores!$H$2:$N$330, 0, MATCH($C60, Scores!$H$1:$N$1, 0)), Scores!$E$2:$E$330, $A60, Scores!$F$2:$F$330, D$1)</f>
        <v>1</v>
      </c>
      <c r="E60" s="1">
        <f>SUMIFS(INDEX(Scores!$H$2:$N$330, 0, MATCH($C60, Scores!$H$1:$N$1, 0)), Scores!$E$2:$E$330, $A60, Scores!$F$2:$F$330, E$1)</f>
        <v>2</v>
      </c>
      <c r="F60" s="1">
        <f>SUMIFS(INDEX(Scores!$H$2:$N$330, 0, MATCH($C60, Scores!$H$1:$N$1, 0)), Scores!$E$2:$E$330, $A60, Scores!$F$2:$F$330, F$1)</f>
        <v>4</v>
      </c>
      <c r="G60" s="1">
        <f>SUMIFS(INDEX(Scores!$H$2:$N$330, 0, MATCH($C60, Scores!$H$1:$N$1, 0)), Scores!$E$2:$E$330, $A60, Scores!$F$2:$F$330,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INDEX(Scores!$G$2:$G$330, MATCH(Clutch!$A61, Scores!$E$2:$E$330, 0))</f>
        <v>JC</v>
      </c>
      <c r="C61" s="1" t="s">
        <v>5</v>
      </c>
      <c r="D61" s="1">
        <f>SUMIFS(INDEX(Scores!$H$2:$N$330, 0, MATCH($C61, Scores!$H$1:$N$1, 0)), Scores!$E$2:$E$330, $A61, Scores!$F$2:$F$330, D$1)</f>
        <v>0</v>
      </c>
      <c r="E61" s="1">
        <f>SUMIFS(INDEX(Scores!$H$2:$N$330, 0, MATCH($C61, Scores!$H$1:$N$1, 0)), Scores!$E$2:$E$330, $A61, Scores!$F$2:$F$330, E$1)</f>
        <v>1</v>
      </c>
      <c r="F61" s="1">
        <f>SUMIFS(INDEX(Scores!$H$2:$N$330, 0, MATCH($C61, Scores!$H$1:$N$1, 0)), Scores!$E$2:$E$330, $A61, Scores!$F$2:$F$330, F$1)</f>
        <v>1</v>
      </c>
      <c r="G61" s="1">
        <f>SUMIFS(INDEX(Scores!$H$2:$N$330, 0, MATCH($C61, Scores!$H$1:$N$1, 0)), Scores!$E$2:$E$330, $A61, Scores!$F$2:$F$330,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INDEX(Scores!$G$2:$G$330, MATCH(Clutch!$A62, Scores!$E$2:$E$330, 0))</f>
        <v>CJ</v>
      </c>
      <c r="C62" s="1" t="s">
        <v>4</v>
      </c>
      <c r="D62" s="1">
        <f>SUMIFS(INDEX(Scores!$H$2:$N$330, 0, MATCH($C62, Scores!$H$1:$N$1, 0)), Scores!$E$2:$E$330, $A62, Scores!$F$2:$F$330, D$1)</f>
        <v>3</v>
      </c>
      <c r="E62" s="1">
        <f>SUMIFS(INDEX(Scores!$H$2:$N$330, 0, MATCH($C62, Scores!$H$1:$N$1, 0)), Scores!$E$2:$E$330, $A62, Scores!$F$2:$F$330, E$1)</f>
        <v>2</v>
      </c>
      <c r="F62" s="1">
        <f>SUMIFS(INDEX(Scores!$H$2:$N$330, 0, MATCH($C62, Scores!$H$1:$N$1, 0)), Scores!$E$2:$E$330, $A62, Scores!$F$2:$F$330, F$1)</f>
        <v>1</v>
      </c>
      <c r="G62" s="1">
        <f>SUMIFS(INDEX(Scores!$H$2:$N$330, 0, MATCH($C62, Scores!$H$1:$N$1, 0)), Scores!$E$2:$E$330, $A62, Scores!$F$2:$F$330,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INDEX(Scores!$G$2:$G$330, MATCH(Clutch!$A63, Scores!$E$2:$E$330, 0))</f>
        <v>CJ</v>
      </c>
      <c r="C63" s="1" t="s">
        <v>5</v>
      </c>
      <c r="D63" s="1">
        <f>SUMIFS(INDEX(Scores!$H$2:$N$330, 0, MATCH($C63, Scores!$H$1:$N$1, 0)), Scores!$E$2:$E$330, $A63, Scores!$F$2:$F$330, D$1)</f>
        <v>1</v>
      </c>
      <c r="E63" s="1">
        <f>SUMIFS(INDEX(Scores!$H$2:$N$330, 0, MATCH($C63, Scores!$H$1:$N$1, 0)), Scores!$E$2:$E$330, $A63, Scores!$F$2:$F$330, E$1)</f>
        <v>1</v>
      </c>
      <c r="F63" s="1">
        <f>SUMIFS(INDEX(Scores!$H$2:$N$330, 0, MATCH($C63, Scores!$H$1:$N$1, 0)), Scores!$E$2:$E$330, $A63, Scores!$F$2:$F$330, F$1)</f>
        <v>3</v>
      </c>
      <c r="G63" s="1">
        <f>SUMIFS(INDEX(Scores!$H$2:$N$330, 0, MATCH($C63, Scores!$H$1:$N$1, 0)), Scores!$E$2:$E$330, $A63, Scores!$F$2:$F$330,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INDEX(Scores!$G$2:$G$330, MATCH(Clutch!$A64, Scores!$E$2:$E$330, 0))</f>
        <v>JC</v>
      </c>
      <c r="C64" s="1" t="s">
        <v>4</v>
      </c>
      <c r="D64" s="1">
        <f>SUMIFS(INDEX(Scores!$H$2:$N$330, 0, MATCH($C64, Scores!$H$1:$N$1, 0)), Scores!$E$2:$E$330, $A64, Scores!$F$2:$F$330, D$1)</f>
        <v>0</v>
      </c>
      <c r="E64" s="1">
        <f>SUMIFS(INDEX(Scores!$H$2:$N$330, 0, MATCH($C64, Scores!$H$1:$N$1, 0)), Scores!$E$2:$E$330, $A64, Scores!$F$2:$F$330, E$1)</f>
        <v>2</v>
      </c>
      <c r="F64" s="1">
        <f>SUMIFS(INDEX(Scores!$H$2:$N$330, 0, MATCH($C64, Scores!$H$1:$N$1, 0)), Scores!$E$2:$E$330, $A64, Scores!$F$2:$F$330, F$1)</f>
        <v>2</v>
      </c>
      <c r="G64" s="1">
        <f>SUMIFS(INDEX(Scores!$H$2:$N$330, 0, MATCH($C64, Scores!$H$1:$N$1, 0)), Scores!$E$2:$E$330, $A64, Scores!$F$2:$F$330,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INDEX(Scores!$G$2:$G$330, MATCH(Clutch!$A65, Scores!$E$2:$E$330, 0))</f>
        <v>JC</v>
      </c>
      <c r="C65" s="1" t="s">
        <v>5</v>
      </c>
      <c r="D65" s="1">
        <f>SUMIFS(INDEX(Scores!$H$2:$N$330, 0, MATCH($C65, Scores!$H$1:$N$1, 0)), Scores!$E$2:$E$330, $A65, Scores!$F$2:$F$330, D$1)</f>
        <v>1</v>
      </c>
      <c r="E65" s="1">
        <f>SUMIFS(INDEX(Scores!$H$2:$N$330, 0, MATCH($C65, Scores!$H$1:$N$1, 0)), Scores!$E$2:$E$330, $A65, Scores!$F$2:$F$330, E$1)</f>
        <v>3</v>
      </c>
      <c r="F65" s="1">
        <f>SUMIFS(INDEX(Scores!$H$2:$N$330, 0, MATCH($C65, Scores!$H$1:$N$1, 0)), Scores!$E$2:$E$330, $A65, Scores!$F$2:$F$330, F$1)</f>
        <v>1</v>
      </c>
      <c r="G65" s="1">
        <f>SUMIFS(INDEX(Scores!$H$2:$N$330, 0, MATCH($C65, Scores!$H$1:$N$1, 0)), Scores!$E$2:$E$330, $A65, Scores!$F$2:$F$330,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INDEX(Scores!$G$2:$G$330, MATCH(Clutch!$A66, Scores!$E$2:$E$330, 0))</f>
        <v>JC</v>
      </c>
      <c r="C66" s="1" t="s">
        <v>4</v>
      </c>
      <c r="D66" s="1">
        <f>SUMIFS(INDEX(Scores!$H$2:$N$330, 0, MATCH($C66, Scores!$H$1:$N$1, 0)), Scores!$E$2:$E$330, $A66, Scores!$F$2:$F$330, D$1)</f>
        <v>2</v>
      </c>
      <c r="E66" s="1">
        <f>SUMIFS(INDEX(Scores!$H$2:$N$330, 0, MATCH($C66, Scores!$H$1:$N$1, 0)), Scores!$E$2:$E$330, $A66, Scores!$F$2:$F$330, E$1)</f>
        <v>2</v>
      </c>
      <c r="F66" s="1">
        <f>SUMIFS(INDEX(Scores!$H$2:$N$330, 0, MATCH($C66, Scores!$H$1:$N$1, 0)), Scores!$E$2:$E$330, $A66, Scores!$F$2:$F$330, F$1)</f>
        <v>0</v>
      </c>
      <c r="G66" s="1">
        <f>SUMIFS(INDEX(Scores!$H$2:$N$330, 0, MATCH($C66, Scores!$H$1:$N$1, 0)), Scores!$E$2:$E$330, $A66, Scores!$F$2:$F$330,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INDEX(Scores!$G$2:$G$330, MATCH(Clutch!$A67, Scores!$E$2:$E$330, 0))</f>
        <v>JC</v>
      </c>
      <c r="C67" s="1" t="s">
        <v>5</v>
      </c>
      <c r="D67" s="1">
        <f>SUMIFS(INDEX(Scores!$H$2:$N$330, 0, MATCH($C67, Scores!$H$1:$N$1, 0)), Scores!$E$2:$E$330, $A67, Scores!$F$2:$F$330, D$1)</f>
        <v>0</v>
      </c>
      <c r="E67" s="1">
        <f>SUMIFS(INDEX(Scores!$H$2:$N$330, 0, MATCH($C67, Scores!$H$1:$N$1, 0)), Scores!$E$2:$E$330, $A67, Scores!$F$2:$F$330, E$1)</f>
        <v>3</v>
      </c>
      <c r="F67" s="1">
        <f>SUMIFS(INDEX(Scores!$H$2:$N$330, 0, MATCH($C67, Scores!$H$1:$N$1, 0)), Scores!$E$2:$E$330, $A67, Scores!$F$2:$F$330, F$1)</f>
        <v>2</v>
      </c>
      <c r="G67" s="1">
        <f>SUMIFS(INDEX(Scores!$H$2:$N$330, 0, MATCH($C67, Scores!$H$1:$N$1, 0)), Scores!$E$2:$E$330, $A67, Scores!$F$2:$F$330,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INDEX(Scores!$G$2:$G$330, MATCH(Clutch!$A68, Scores!$E$2:$E$330, 0))</f>
        <v>JCQ</v>
      </c>
      <c r="C68" s="1" t="s">
        <v>4</v>
      </c>
      <c r="D68" s="1">
        <f>SUMIFS(INDEX(Scores!$H$2:$N$330, 0, MATCH($C68, Scores!$H$1:$N$1, 0)), Scores!$E$2:$E$330, $A68, Scores!$F$2:$F$330, D$1)</f>
        <v>2</v>
      </c>
      <c r="E68" s="1">
        <f>SUMIFS(INDEX(Scores!$H$2:$N$330, 0, MATCH($C68, Scores!$H$1:$N$1, 0)), Scores!$E$2:$E$330, $A68, Scores!$F$2:$F$330, E$1)</f>
        <v>4</v>
      </c>
      <c r="F68" s="1">
        <f>SUMIFS(INDEX(Scores!$H$2:$N$330, 0, MATCH($C68, Scores!$H$1:$N$1, 0)), Scores!$E$2:$E$330, $A68, Scores!$F$2:$F$330, F$1)</f>
        <v>2</v>
      </c>
      <c r="G68" s="1">
        <f>SUMIFS(INDEX(Scores!$H$2:$N$330, 0, MATCH($C68, Scores!$H$1:$N$1, 0)), Scores!$E$2:$E$330, $A68, Scores!$F$2:$F$330,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INDEX(Scores!$G$2:$G$330, MATCH(Clutch!$A69, Scores!$E$2:$E$330, 0))</f>
        <v>JCQ</v>
      </c>
      <c r="C69" s="1" t="s">
        <v>5</v>
      </c>
      <c r="D69" s="1">
        <f>SUMIFS(INDEX(Scores!$H$2:$N$330, 0, MATCH($C69, Scores!$H$1:$N$1, 0)), Scores!$E$2:$E$330, $A69, Scores!$F$2:$F$330, D$1)</f>
        <v>0</v>
      </c>
      <c r="E69" s="1">
        <f>SUMIFS(INDEX(Scores!$H$2:$N$330, 0, MATCH($C69, Scores!$H$1:$N$1, 0)), Scores!$E$2:$E$330, $A69, Scores!$F$2:$F$330, E$1)</f>
        <v>1</v>
      </c>
      <c r="F69" s="1">
        <f>SUMIFS(INDEX(Scores!$H$2:$N$330, 0, MATCH($C69, Scores!$H$1:$N$1, 0)), Scores!$E$2:$E$330, $A69, Scores!$F$2:$F$330, F$1)</f>
        <v>0</v>
      </c>
      <c r="G69" s="1">
        <f>SUMIFS(INDEX(Scores!$H$2:$N$330, 0, MATCH($C69, Scores!$H$1:$N$1, 0)), Scores!$E$2:$E$330, $A69, Scores!$F$2:$F$330,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INDEX(Scores!$G$2:$G$330, MATCH(Clutch!$A70, Scores!$E$2:$E$330, 0))</f>
        <v>CJ</v>
      </c>
      <c r="C70" s="1" t="s">
        <v>4</v>
      </c>
      <c r="D70" s="1">
        <f>SUMIFS(INDEX(Scores!$H$2:$N$330, 0, MATCH($C70, Scores!$H$1:$N$1, 0)), Scores!$E$2:$E$330, $A70, Scores!$F$2:$F$330, D$1)</f>
        <v>2</v>
      </c>
      <c r="E70" s="1">
        <f>SUMIFS(INDEX(Scores!$H$2:$N$330, 0, MATCH($C70, Scores!$H$1:$N$1, 0)), Scores!$E$2:$E$330, $A70, Scores!$F$2:$F$330, E$1)</f>
        <v>4</v>
      </c>
      <c r="F70" s="1">
        <f>SUMIFS(INDEX(Scores!$H$2:$N$330, 0, MATCH($C70, Scores!$H$1:$N$1, 0)), Scores!$E$2:$E$330, $A70, Scores!$F$2:$F$330, F$1)</f>
        <v>2</v>
      </c>
      <c r="G70" s="1">
        <f>SUMIFS(INDEX(Scores!$H$2:$N$330, 0, MATCH($C70, Scores!$H$1:$N$1, 0)), Scores!$E$2:$E$330, $A70, Scores!$F$2:$F$330,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INDEX(Scores!$G$2:$G$330, MATCH(Clutch!$A71, Scores!$E$2:$E$330, 0))</f>
        <v>CJ</v>
      </c>
      <c r="C71" s="1" t="s">
        <v>5</v>
      </c>
      <c r="D71" s="1">
        <f>SUMIFS(INDEX(Scores!$H$2:$N$330, 0, MATCH($C71, Scores!$H$1:$N$1, 0)), Scores!$E$2:$E$330, $A71, Scores!$F$2:$F$330, D$1)</f>
        <v>1</v>
      </c>
      <c r="E71" s="1">
        <f>SUMIFS(INDEX(Scores!$H$2:$N$330, 0, MATCH($C71, Scores!$H$1:$N$1, 0)), Scores!$E$2:$E$330, $A71, Scores!$F$2:$F$330, E$1)</f>
        <v>1</v>
      </c>
      <c r="F71" s="1">
        <f>SUMIFS(INDEX(Scores!$H$2:$N$330, 0, MATCH($C71, Scores!$H$1:$N$1, 0)), Scores!$E$2:$E$330, $A71, Scores!$F$2:$F$330, F$1)</f>
        <v>0</v>
      </c>
      <c r="G71" s="1">
        <f>SUMIFS(INDEX(Scores!$H$2:$N$330, 0, MATCH($C71, Scores!$H$1:$N$1, 0)), Scores!$E$2:$E$330, $A71, Scores!$F$2:$F$330,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INDEX(Scores!$G$2:$G$330, MATCH(Clutch!$A72, Scores!$E$2:$E$330, 0))</f>
        <v>JCQ</v>
      </c>
      <c r="C72" s="1" t="s">
        <v>4</v>
      </c>
      <c r="D72" s="1">
        <f>SUMIFS(INDEX(Scores!$H$2:$N$330, 0, MATCH($C72, Scores!$H$1:$N$1, 0)), Scores!$E$2:$E$330, $A72, Scores!$F$2:$F$330, D$1)</f>
        <v>1</v>
      </c>
      <c r="E72" s="1">
        <f>SUMIFS(INDEX(Scores!$H$2:$N$330, 0, MATCH($C72, Scores!$H$1:$N$1, 0)), Scores!$E$2:$E$330, $A72, Scores!$F$2:$F$330, E$1)</f>
        <v>0</v>
      </c>
      <c r="F72" s="1">
        <f>SUMIFS(INDEX(Scores!$H$2:$N$330, 0, MATCH($C72, Scores!$H$1:$N$1, 0)), Scores!$E$2:$E$330, $A72, Scores!$F$2:$F$330, F$1)</f>
        <v>0</v>
      </c>
      <c r="G72" s="1">
        <f>SUMIFS(INDEX(Scores!$H$2:$N$330, 0, MATCH($C72, Scores!$H$1:$N$1, 0)), Scores!$E$2:$E$330, $A72, Scores!$F$2:$F$330,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INDEX(Scores!$G$2:$G$330, MATCH(Clutch!$A73, Scores!$E$2:$E$330, 0))</f>
        <v>JCQ</v>
      </c>
      <c r="C73" s="1" t="s">
        <v>5</v>
      </c>
      <c r="D73" s="1">
        <f>SUMIFS(INDEX(Scores!$H$2:$N$330, 0, MATCH($C73, Scores!$H$1:$N$1, 0)), Scores!$E$2:$E$330, $A73, Scores!$F$2:$F$330, D$1)</f>
        <v>0</v>
      </c>
      <c r="E73" s="1">
        <f>SUMIFS(INDEX(Scores!$H$2:$N$330, 0, MATCH($C73, Scores!$H$1:$N$1, 0)), Scores!$E$2:$E$330, $A73, Scores!$F$2:$F$330, E$1)</f>
        <v>1</v>
      </c>
      <c r="F73" s="1">
        <f>SUMIFS(INDEX(Scores!$H$2:$N$330, 0, MATCH($C73, Scores!$H$1:$N$1, 0)), Scores!$E$2:$E$330, $A73, Scores!$F$2:$F$330, F$1)</f>
        <v>1</v>
      </c>
      <c r="G73" s="1">
        <f>SUMIFS(INDEX(Scores!$H$2:$N$330, 0, MATCH($C73, Scores!$H$1:$N$1, 0)), Scores!$E$2:$E$330, $A73, Scores!$F$2:$F$330,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INDEX(Scores!$G$2:$G$330, MATCH(Clutch!$A74, Scores!$E$2:$E$330, 0))</f>
        <v>JC</v>
      </c>
      <c r="C74" s="1" t="s">
        <v>4</v>
      </c>
      <c r="D74" s="1">
        <f>SUMIFS(INDEX(Scores!$H$2:$N$330, 0, MATCH($C74, Scores!$H$1:$N$1, 0)), Scores!$E$2:$E$330, $A74, Scores!$F$2:$F$330, D$1)</f>
        <v>0</v>
      </c>
      <c r="E74" s="1">
        <f>SUMIFS(INDEX(Scores!$H$2:$N$330, 0, MATCH($C74, Scores!$H$1:$N$1, 0)), Scores!$E$2:$E$330, $A74, Scores!$F$2:$F$330, E$1)</f>
        <v>3</v>
      </c>
      <c r="F74" s="1">
        <f>SUMIFS(INDEX(Scores!$H$2:$N$330, 0, MATCH($C74, Scores!$H$1:$N$1, 0)), Scores!$E$2:$E$330, $A74, Scores!$F$2:$F$330, F$1)</f>
        <v>5</v>
      </c>
      <c r="G74" s="1">
        <f>SUMIFS(INDEX(Scores!$H$2:$N$330, 0, MATCH($C74, Scores!$H$1:$N$1, 0)), Scores!$E$2:$E$330, $A74, Scores!$F$2:$F$330,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INDEX(Scores!$G$2:$G$330, MATCH(Clutch!$A75, Scores!$E$2:$E$330, 0))</f>
        <v>JC</v>
      </c>
      <c r="C75" s="1" t="s">
        <v>5</v>
      </c>
      <c r="D75" s="1">
        <f>SUMIFS(INDEX(Scores!$H$2:$N$330, 0, MATCH($C75, Scores!$H$1:$N$1, 0)), Scores!$E$2:$E$330, $A75, Scores!$F$2:$F$330, D$1)</f>
        <v>2</v>
      </c>
      <c r="E75" s="1">
        <f>SUMIFS(INDEX(Scores!$H$2:$N$330, 0, MATCH($C75, Scores!$H$1:$N$1, 0)), Scores!$E$2:$E$330, $A75, Scores!$F$2:$F$330, E$1)</f>
        <v>1</v>
      </c>
      <c r="F75" s="1">
        <f>SUMIFS(INDEX(Scores!$H$2:$N$330, 0, MATCH($C75, Scores!$H$1:$N$1, 0)), Scores!$E$2:$E$330, $A75, Scores!$F$2:$F$330, F$1)</f>
        <v>3</v>
      </c>
      <c r="G75" s="1">
        <f>SUMIFS(INDEX(Scores!$H$2:$N$330, 0, MATCH($C75, Scores!$H$1:$N$1, 0)), Scores!$E$2:$E$330, $A75, Scores!$F$2:$F$330,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INDEX(Scores!$G$2:$G$330, MATCH(Clutch!$A76, Scores!$E$2:$E$330, 0))</f>
        <v>CJD</v>
      </c>
      <c r="C76" s="1" t="s">
        <v>4</v>
      </c>
      <c r="D76" s="1">
        <f>SUMIFS(INDEX(Scores!$H$2:$N$330, 0, MATCH($C76, Scores!$H$1:$N$1, 0)), Scores!$E$2:$E$330, $A76, Scores!$F$2:$F$330, D$1)</f>
        <v>0</v>
      </c>
      <c r="E76" s="1">
        <f>SUMIFS(INDEX(Scores!$H$2:$N$330, 0, MATCH($C76, Scores!$H$1:$N$1, 0)), Scores!$E$2:$E$330, $A76, Scores!$F$2:$F$330, E$1)</f>
        <v>0</v>
      </c>
      <c r="F76" s="1">
        <f>SUMIFS(INDEX(Scores!$H$2:$N$330, 0, MATCH($C76, Scores!$H$1:$N$1, 0)), Scores!$E$2:$E$330, $A76, Scores!$F$2:$F$330, F$1)</f>
        <v>1</v>
      </c>
      <c r="G76" s="1">
        <f>SUMIFS(INDEX(Scores!$H$2:$N$330, 0, MATCH($C76, Scores!$H$1:$N$1, 0)), Scores!$E$2:$E$330, $A76, Scores!$F$2:$F$330,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INDEX(Scores!$G$2:$G$330, MATCH(Clutch!$A77, Scores!$E$2:$E$330, 0))</f>
        <v>CJD</v>
      </c>
      <c r="C77" s="1" t="s">
        <v>5</v>
      </c>
      <c r="D77" s="1">
        <f>SUMIFS(INDEX(Scores!$H$2:$N$330, 0, MATCH($C77, Scores!$H$1:$N$1, 0)), Scores!$E$2:$E$330, $A77, Scores!$F$2:$F$330, D$1)</f>
        <v>2</v>
      </c>
      <c r="E77" s="1">
        <f>SUMIFS(INDEX(Scores!$H$2:$N$330, 0, MATCH($C77, Scores!$H$1:$N$1, 0)), Scores!$E$2:$E$330, $A77, Scores!$F$2:$F$330, E$1)</f>
        <v>1</v>
      </c>
      <c r="F77" s="1">
        <f>SUMIFS(INDEX(Scores!$H$2:$N$330, 0, MATCH($C77, Scores!$H$1:$N$1, 0)), Scores!$E$2:$E$330, $A77, Scores!$F$2:$F$330, F$1)</f>
        <v>1</v>
      </c>
      <c r="G77" s="1">
        <f>SUMIFS(INDEX(Scores!$H$2:$N$330, 0, MATCH($C77, Scores!$H$1:$N$1, 0)), Scores!$E$2:$E$330, $A77, Scores!$F$2:$F$330,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INDEX(Scores!$G$2:$G$330, MATCH(Clutch!$A78, Scores!$E$2:$E$330, 0))</f>
        <v>CJ</v>
      </c>
      <c r="C78" s="1" t="s">
        <v>4</v>
      </c>
      <c r="D78" s="1">
        <f>SUMIFS(INDEX(Scores!$H$2:$N$330, 0, MATCH($C78, Scores!$H$1:$N$1, 0)), Scores!$E$2:$E$330, $A78, Scores!$F$2:$F$330, D$1)</f>
        <v>5</v>
      </c>
      <c r="E78" s="1">
        <f>SUMIFS(INDEX(Scores!$H$2:$N$330, 0, MATCH($C78, Scores!$H$1:$N$1, 0)), Scores!$E$2:$E$330, $A78, Scores!$F$2:$F$330, E$1)</f>
        <v>7</v>
      </c>
      <c r="F78" s="1">
        <f>SUMIFS(INDEX(Scores!$H$2:$N$330, 0, MATCH($C78, Scores!$H$1:$N$1, 0)), Scores!$E$2:$E$330, $A78, Scores!$F$2:$F$330, F$1)</f>
        <v>3</v>
      </c>
      <c r="G78" s="1">
        <f>SUMIFS(INDEX(Scores!$H$2:$N$330, 0, MATCH($C78, Scores!$H$1:$N$1, 0)), Scores!$E$2:$E$330, $A78, Scores!$F$2:$F$330,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INDEX(Scores!$G$2:$G$330, MATCH(Clutch!$A79, Scores!$E$2:$E$330, 0))</f>
        <v>CJ</v>
      </c>
      <c r="C79" s="1" t="s">
        <v>5</v>
      </c>
      <c r="D79" s="1">
        <f>SUMIFS(INDEX(Scores!$H$2:$N$330, 0, MATCH($C79, Scores!$H$1:$N$1, 0)), Scores!$E$2:$E$330, $A79, Scores!$F$2:$F$330, D$1)</f>
        <v>3</v>
      </c>
      <c r="E79" s="1">
        <f>SUMIFS(INDEX(Scores!$H$2:$N$330, 0, MATCH($C79, Scores!$H$1:$N$1, 0)), Scores!$E$2:$E$330, $A79, Scores!$F$2:$F$330, E$1)</f>
        <v>1</v>
      </c>
      <c r="F79" s="1">
        <f>SUMIFS(INDEX(Scores!$H$2:$N$330, 0, MATCH($C79, Scores!$H$1:$N$1, 0)), Scores!$E$2:$E$330, $A79, Scores!$F$2:$F$330, F$1)</f>
        <v>2</v>
      </c>
      <c r="G79" s="1">
        <f>SUMIFS(INDEX(Scores!$H$2:$N$330, 0, MATCH($C79, Scores!$H$1:$N$1, 0)), Scores!$E$2:$E$330, $A79, Scores!$F$2:$F$330,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INDEX(Scores!$G$2:$G$330, MATCH(Clutch!$A80, Scores!$E$2:$E$330, 0))</f>
        <v>CJ</v>
      </c>
      <c r="C80" s="1" t="s">
        <v>4</v>
      </c>
      <c r="D80" s="1">
        <f>SUMIFS(INDEX(Scores!$H$2:$N$330, 0, MATCH($C80, Scores!$H$1:$N$1, 0)), Scores!$E$2:$E$330, $A80, Scores!$F$2:$F$330, D$1)</f>
        <v>1</v>
      </c>
      <c r="E80" s="1">
        <f>SUMIFS(INDEX(Scores!$H$2:$N$330, 0, MATCH($C80, Scores!$H$1:$N$1, 0)), Scores!$E$2:$E$330, $A80, Scores!$F$2:$F$330, E$1)</f>
        <v>2</v>
      </c>
      <c r="F80" s="1">
        <f>SUMIFS(INDEX(Scores!$H$2:$N$330, 0, MATCH($C80, Scores!$H$1:$N$1, 0)), Scores!$E$2:$E$330, $A80, Scores!$F$2:$F$330, F$1)</f>
        <v>5</v>
      </c>
      <c r="G80" s="1">
        <f>SUMIFS(INDEX(Scores!$H$2:$N$330, 0, MATCH($C80, Scores!$H$1:$N$1, 0)), Scores!$E$2:$E$330, $A80, Scores!$F$2:$F$330,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INDEX(Scores!$G$2:$G$330, MATCH(Clutch!$A81, Scores!$E$2:$E$330, 0))</f>
        <v>CJ</v>
      </c>
      <c r="C81" s="1" t="s">
        <v>5</v>
      </c>
      <c r="D81" s="1">
        <f>SUMIFS(INDEX(Scores!$H$2:$N$330, 0, MATCH($C81, Scores!$H$1:$N$1, 0)), Scores!$E$2:$E$330, $A81, Scores!$F$2:$F$330, D$1)</f>
        <v>3</v>
      </c>
      <c r="E81" s="1">
        <f>SUMIFS(INDEX(Scores!$H$2:$N$330, 0, MATCH($C81, Scores!$H$1:$N$1, 0)), Scores!$E$2:$E$330, $A81, Scores!$F$2:$F$330, E$1)</f>
        <v>3</v>
      </c>
      <c r="F81" s="1">
        <f>SUMIFS(INDEX(Scores!$H$2:$N$330, 0, MATCH($C81, Scores!$H$1:$N$1, 0)), Scores!$E$2:$E$330, $A81, Scores!$F$2:$F$330, F$1)</f>
        <v>0</v>
      </c>
      <c r="G81" s="1">
        <f>SUMIFS(INDEX(Scores!$H$2:$N$330, 0, MATCH($C81, Scores!$H$1:$N$1, 0)), Scores!$E$2:$E$330, $A81, Scores!$F$2:$F$330,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INDEX(Scores!$G$2:$G$330, MATCH(Clutch!$A82, Scores!$E$2:$E$330, 0))</f>
        <v>CJ</v>
      </c>
      <c r="C82" s="1" t="s">
        <v>4</v>
      </c>
      <c r="D82" s="1">
        <f>SUMIFS(INDEX(Scores!$H$2:$N$330, 0, MATCH($C82, Scores!$H$1:$N$1, 0)), Scores!$E$2:$E$330, $A82, Scores!$F$2:$F$330, D$1)</f>
        <v>0</v>
      </c>
      <c r="E82" s="1">
        <f>SUMIFS(INDEX(Scores!$H$2:$N$330, 0, MATCH($C82, Scores!$H$1:$N$1, 0)), Scores!$E$2:$E$330, $A82, Scores!$F$2:$F$330, E$1)</f>
        <v>3</v>
      </c>
      <c r="F82" s="1">
        <f>SUMIFS(INDEX(Scores!$H$2:$N$330, 0, MATCH($C82, Scores!$H$1:$N$1, 0)), Scores!$E$2:$E$330, $A82, Scores!$F$2:$F$330, F$1)</f>
        <v>1</v>
      </c>
      <c r="G82" s="1">
        <f>SUMIFS(INDEX(Scores!$H$2:$N$330, 0, MATCH($C82, Scores!$H$1:$N$1, 0)), Scores!$E$2:$E$330, $A82, Scores!$F$2:$F$330,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INDEX(Scores!$G$2:$G$330, MATCH(Clutch!$A83, Scores!$E$2:$E$330, 0))</f>
        <v>CJ</v>
      </c>
      <c r="C83" s="1" t="s">
        <v>5</v>
      </c>
      <c r="D83" s="1">
        <f>SUMIFS(INDEX(Scores!$H$2:$N$330, 0, MATCH($C83, Scores!$H$1:$N$1, 0)), Scores!$E$2:$E$330, $A83, Scores!$F$2:$F$330, D$1)</f>
        <v>2</v>
      </c>
      <c r="E83" s="1">
        <f>SUMIFS(INDEX(Scores!$H$2:$N$330, 0, MATCH($C83, Scores!$H$1:$N$1, 0)), Scores!$E$2:$E$330, $A83, Scores!$F$2:$F$330, E$1)</f>
        <v>0</v>
      </c>
      <c r="F83" s="1">
        <f>SUMIFS(INDEX(Scores!$H$2:$N$330, 0, MATCH($C83, Scores!$H$1:$N$1, 0)), Scores!$E$2:$E$330, $A83, Scores!$F$2:$F$330, F$1)</f>
        <v>0</v>
      </c>
      <c r="G83" s="1">
        <f>SUMIFS(INDEX(Scores!$H$2:$N$330, 0, MATCH($C83, Scores!$H$1:$N$1, 0)), Scores!$E$2:$E$330, $A83, Scores!$F$2:$F$330,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INDEX(Scores!$G$2:$G$330, MATCH(Clutch!$A84, Scores!$E$2:$E$330, 0))</f>
        <v>JC</v>
      </c>
      <c r="C84" s="1" t="s">
        <v>4</v>
      </c>
      <c r="D84" s="1">
        <f>SUMIFS(INDEX(Scores!$H$2:$N$330, 0, MATCH($C84, Scores!$H$1:$N$1, 0)), Scores!$E$2:$E$330, $A84, Scores!$F$2:$F$330, D$1)</f>
        <v>3</v>
      </c>
      <c r="E84" s="1">
        <f>SUMIFS(INDEX(Scores!$H$2:$N$330, 0, MATCH($C84, Scores!$H$1:$N$1, 0)), Scores!$E$2:$E$330, $A84, Scores!$F$2:$F$330, E$1)</f>
        <v>1</v>
      </c>
      <c r="F84" s="1">
        <f>SUMIFS(INDEX(Scores!$H$2:$N$330, 0, MATCH($C84, Scores!$H$1:$N$1, 0)), Scores!$E$2:$E$330, $A84, Scores!$F$2:$F$330, F$1)</f>
        <v>1</v>
      </c>
      <c r="G84" s="1">
        <f>SUMIFS(INDEX(Scores!$H$2:$N$330, 0, MATCH($C84, Scores!$H$1:$N$1, 0)), Scores!$E$2:$E$330, $A84, Scores!$F$2:$F$330,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INDEX(Scores!$G$2:$G$330, MATCH(Clutch!$A85, Scores!$E$2:$E$330, 0))</f>
        <v>JC</v>
      </c>
      <c r="C85" s="1" t="s">
        <v>5</v>
      </c>
      <c r="D85" s="1">
        <f>SUMIFS(INDEX(Scores!$H$2:$N$330, 0, MATCH($C85, Scores!$H$1:$N$1, 0)), Scores!$E$2:$E$330, $A85, Scores!$F$2:$F$330, D$1)</f>
        <v>1</v>
      </c>
      <c r="E85" s="1">
        <f>SUMIFS(INDEX(Scores!$H$2:$N$330, 0, MATCH($C85, Scores!$H$1:$N$1, 0)), Scores!$E$2:$E$330, $A85, Scores!$F$2:$F$330, E$1)</f>
        <v>2</v>
      </c>
      <c r="F85" s="1">
        <f>SUMIFS(INDEX(Scores!$H$2:$N$330, 0, MATCH($C85, Scores!$H$1:$N$1, 0)), Scores!$E$2:$E$330, $A85, Scores!$F$2:$F$330, F$1)</f>
        <v>3</v>
      </c>
      <c r="G85" s="1">
        <f>SUMIFS(INDEX(Scores!$H$2:$N$330, 0, MATCH($C85, Scores!$H$1:$N$1, 0)), Scores!$E$2:$E$330, $A85, Scores!$F$2:$F$330,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INDEX(Scores!$G$2:$G$330, MATCH(Clutch!$A86, Scores!$E$2:$E$330, 0))</f>
        <v>JCQ</v>
      </c>
      <c r="C86" s="1" t="s">
        <v>4</v>
      </c>
      <c r="D86" s="1">
        <f>SUMIFS(INDEX(Scores!$H$2:$N$330, 0, MATCH($C86, Scores!$H$1:$N$1, 0)), Scores!$E$2:$E$330, $A86, Scores!$F$2:$F$330, D$1)</f>
        <v>7</v>
      </c>
      <c r="E86" s="1">
        <f>SUMIFS(INDEX(Scores!$H$2:$N$330, 0, MATCH($C86, Scores!$H$1:$N$1, 0)), Scores!$E$2:$E$330, $A86, Scores!$F$2:$F$330, E$1)</f>
        <v>0</v>
      </c>
      <c r="F86" s="1">
        <f>SUMIFS(INDEX(Scores!$H$2:$N$330, 0, MATCH($C86, Scores!$H$1:$N$1, 0)), Scores!$E$2:$E$330, $A86, Scores!$F$2:$F$330, F$1)</f>
        <v>1</v>
      </c>
      <c r="G86" s="1">
        <f>SUMIFS(INDEX(Scores!$H$2:$N$330, 0, MATCH($C86, Scores!$H$1:$N$1, 0)), Scores!$E$2:$E$330, $A86, Scores!$F$2:$F$330,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INDEX(Scores!$G$2:$G$330, MATCH(Clutch!$A87, Scores!$E$2:$E$330, 0))</f>
        <v>JCQ</v>
      </c>
      <c r="C87" s="1" t="s">
        <v>5</v>
      </c>
      <c r="D87" s="1">
        <f>SUMIFS(INDEX(Scores!$H$2:$N$330, 0, MATCH($C87, Scores!$H$1:$N$1, 0)), Scores!$E$2:$E$330, $A87, Scores!$F$2:$F$330, D$1)</f>
        <v>1</v>
      </c>
      <c r="E87" s="1">
        <f>SUMIFS(INDEX(Scores!$H$2:$N$330, 0, MATCH($C87, Scores!$H$1:$N$1, 0)), Scores!$E$2:$E$330, $A87, Scores!$F$2:$F$330, E$1)</f>
        <v>2</v>
      </c>
      <c r="F87" s="1">
        <f>SUMIFS(INDEX(Scores!$H$2:$N$330, 0, MATCH($C87, Scores!$H$1:$N$1, 0)), Scores!$E$2:$E$330, $A87, Scores!$F$2:$F$330, F$1)</f>
        <v>4</v>
      </c>
      <c r="G87" s="1">
        <f>SUMIFS(INDEX(Scores!$H$2:$N$330, 0, MATCH($C87, Scores!$H$1:$N$1, 0)), Scores!$E$2:$E$330, $A87, Scores!$F$2:$F$330,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INDEX(Scores!$G$2:$G$330, MATCH(Clutch!$A88, Scores!$E$2:$E$330, 0))</f>
        <v>CJV</v>
      </c>
      <c r="C88" s="1" t="s">
        <v>4</v>
      </c>
      <c r="D88" s="1">
        <f>SUMIFS(INDEX(Scores!$H$2:$N$330, 0, MATCH($C88, Scores!$H$1:$N$1, 0)), Scores!$E$2:$E$330, $A88, Scores!$F$2:$F$330, D$1)</f>
        <v>0</v>
      </c>
      <c r="E88" s="1">
        <f>SUMIFS(INDEX(Scores!$H$2:$N$330, 0, MATCH($C88, Scores!$H$1:$N$1, 0)), Scores!$E$2:$E$330, $A88, Scores!$F$2:$F$330, E$1)</f>
        <v>1</v>
      </c>
      <c r="F88" s="1">
        <f>SUMIFS(INDEX(Scores!$H$2:$N$330, 0, MATCH($C88, Scores!$H$1:$N$1, 0)), Scores!$E$2:$E$330, $A88, Scores!$F$2:$F$330, F$1)</f>
        <v>6</v>
      </c>
      <c r="G88" s="1">
        <f>SUMIFS(INDEX(Scores!$H$2:$N$330, 0, MATCH($C88, Scores!$H$1:$N$1, 0)), Scores!$E$2:$E$330, $A88, Scores!$F$2:$F$330,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INDEX(Scores!$G$2:$G$330, MATCH(Clutch!$A89, Scores!$E$2:$E$330, 0))</f>
        <v>CJV</v>
      </c>
      <c r="C89" s="1" t="s">
        <v>5</v>
      </c>
      <c r="D89" s="1">
        <f>SUMIFS(INDEX(Scores!$H$2:$N$330, 0, MATCH($C89, Scores!$H$1:$N$1, 0)), Scores!$E$2:$E$330, $A89, Scores!$F$2:$F$330, D$1)</f>
        <v>0</v>
      </c>
      <c r="E89" s="1">
        <f>SUMIFS(INDEX(Scores!$H$2:$N$330, 0, MATCH($C89, Scores!$H$1:$N$1, 0)), Scores!$E$2:$E$330, $A89, Scores!$F$2:$F$330, E$1)</f>
        <v>2</v>
      </c>
      <c r="F89" s="1">
        <f>SUMIFS(INDEX(Scores!$H$2:$N$330, 0, MATCH($C89, Scores!$H$1:$N$1, 0)), Scores!$E$2:$E$330, $A89, Scores!$F$2:$F$330, F$1)</f>
        <v>3</v>
      </c>
      <c r="G89" s="1">
        <f>SUMIFS(INDEX(Scores!$H$2:$N$330, 0, MATCH($C89, Scores!$H$1:$N$1, 0)), Scores!$E$2:$E$330, $A89, Scores!$F$2:$F$330,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INDEX(Scores!$G$2:$G$330, MATCH(Clutch!$A90, Scores!$E$2:$E$330, 0))</f>
        <v>JC</v>
      </c>
      <c r="C90" s="1" t="s">
        <v>4</v>
      </c>
      <c r="D90" s="1">
        <f>SUMIFS(INDEX(Scores!$H$2:$N$330, 0, MATCH($C90, Scores!$H$1:$N$1, 0)), Scores!$E$2:$E$330, $A90, Scores!$F$2:$F$330, D$1)</f>
        <v>4</v>
      </c>
      <c r="E90" s="1">
        <f>SUMIFS(INDEX(Scores!$H$2:$N$330, 0, MATCH($C90, Scores!$H$1:$N$1, 0)), Scores!$E$2:$E$330, $A90, Scores!$F$2:$F$330, E$1)</f>
        <v>0</v>
      </c>
      <c r="F90" s="1">
        <f>SUMIFS(INDEX(Scores!$H$2:$N$330, 0, MATCH($C90, Scores!$H$1:$N$1, 0)), Scores!$E$2:$E$330, $A90, Scores!$F$2:$F$330, F$1)</f>
        <v>3</v>
      </c>
      <c r="G90" s="1">
        <f>SUMIFS(INDEX(Scores!$H$2:$N$330, 0, MATCH($C90, Scores!$H$1:$N$1, 0)), Scores!$E$2:$E$330, $A90, Scores!$F$2:$F$330,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INDEX(Scores!$G$2:$G$330, MATCH(Clutch!$A91, Scores!$E$2:$E$330, 0))</f>
        <v>JC</v>
      </c>
      <c r="C91" s="1" t="s">
        <v>5</v>
      </c>
      <c r="D91" s="1">
        <f>SUMIFS(INDEX(Scores!$H$2:$N$330, 0, MATCH($C91, Scores!$H$1:$N$1, 0)), Scores!$E$2:$E$330, $A91, Scores!$F$2:$F$330, D$1)</f>
        <v>0</v>
      </c>
      <c r="E91" s="1">
        <f>SUMIFS(INDEX(Scores!$H$2:$N$330, 0, MATCH($C91, Scores!$H$1:$N$1, 0)), Scores!$E$2:$E$330, $A91, Scores!$F$2:$F$330, E$1)</f>
        <v>1</v>
      </c>
      <c r="F91" s="1">
        <f>SUMIFS(INDEX(Scores!$H$2:$N$330, 0, MATCH($C91, Scores!$H$1:$N$1, 0)), Scores!$E$2:$E$330, $A91, Scores!$F$2:$F$330, F$1)</f>
        <v>0</v>
      </c>
      <c r="G91" s="1">
        <f>SUMIFS(INDEX(Scores!$H$2:$N$330, 0, MATCH($C91, Scores!$H$1:$N$1, 0)), Scores!$E$2:$E$330, $A91, Scores!$F$2:$F$330,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INDEX(Scores!$G$2:$G$330, MATCH(Clutch!$A92, Scores!$E$2:$E$330, 0))</f>
        <v>CJ</v>
      </c>
      <c r="C92" s="1" t="s">
        <v>4</v>
      </c>
      <c r="D92" s="1">
        <f>SUMIFS(INDEX(Scores!$H$2:$N$330, 0, MATCH($C92, Scores!$H$1:$N$1, 0)), Scores!$E$2:$E$330, $A92, Scores!$F$2:$F$330, D$1)</f>
        <v>3</v>
      </c>
      <c r="E92" s="1">
        <f>SUMIFS(INDEX(Scores!$H$2:$N$330, 0, MATCH($C92, Scores!$H$1:$N$1, 0)), Scores!$E$2:$E$330, $A92, Scores!$F$2:$F$330, E$1)</f>
        <v>3</v>
      </c>
      <c r="F92" s="1">
        <f>SUMIFS(INDEX(Scores!$H$2:$N$330, 0, MATCH($C92, Scores!$H$1:$N$1, 0)), Scores!$E$2:$E$330, $A92, Scores!$F$2:$F$330, F$1)</f>
        <v>4</v>
      </c>
      <c r="G92" s="1">
        <f>SUMIFS(INDEX(Scores!$H$2:$N$330, 0, MATCH($C92, Scores!$H$1:$N$1, 0)), Scores!$E$2:$E$330, $A92, Scores!$F$2:$F$330,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INDEX(Scores!$G$2:$G$330, MATCH(Clutch!$A93, Scores!$E$2:$E$330, 0))</f>
        <v>CJ</v>
      </c>
      <c r="C93" s="1" t="s">
        <v>5</v>
      </c>
      <c r="D93" s="1">
        <f>SUMIFS(INDEX(Scores!$H$2:$N$330, 0, MATCH($C93, Scores!$H$1:$N$1, 0)), Scores!$E$2:$E$330, $A93, Scores!$F$2:$F$330, D$1)</f>
        <v>0</v>
      </c>
      <c r="E93" s="1">
        <f>SUMIFS(INDEX(Scores!$H$2:$N$330, 0, MATCH($C93, Scores!$H$1:$N$1, 0)), Scores!$E$2:$E$330, $A93, Scores!$F$2:$F$330, E$1)</f>
        <v>1</v>
      </c>
      <c r="F93" s="1">
        <f>SUMIFS(INDEX(Scores!$H$2:$N$330, 0, MATCH($C93, Scores!$H$1:$N$1, 0)), Scores!$E$2:$E$330, $A93, Scores!$F$2:$F$330, F$1)</f>
        <v>1</v>
      </c>
      <c r="G93" s="1">
        <f>SUMIFS(INDEX(Scores!$H$2:$N$330, 0, MATCH($C93, Scores!$H$1:$N$1, 0)), Scores!$E$2:$E$330, $A93, Scores!$F$2:$F$330,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INDEX(Scores!$G$2:$G$330, MATCH(Clutch!$A94, Scores!$E$2:$E$330, 0))</f>
        <v>JC</v>
      </c>
      <c r="C94" s="1" t="s">
        <v>4</v>
      </c>
      <c r="D94" s="1">
        <f>SUMIFS(INDEX(Scores!$H$2:$N$330, 0, MATCH($C94, Scores!$H$1:$N$1, 0)), Scores!$E$2:$E$330, $A94, Scores!$F$2:$F$330, D$1)</f>
        <v>1</v>
      </c>
      <c r="E94" s="1">
        <f>SUMIFS(INDEX(Scores!$H$2:$N$330, 0, MATCH($C94, Scores!$H$1:$N$1, 0)), Scores!$E$2:$E$330, $A94, Scores!$F$2:$F$330, E$1)</f>
        <v>1</v>
      </c>
      <c r="F94" s="1">
        <f>SUMIFS(INDEX(Scores!$H$2:$N$330, 0, MATCH($C94, Scores!$H$1:$N$1, 0)), Scores!$E$2:$E$330, $A94, Scores!$F$2:$F$330, F$1)</f>
        <v>1</v>
      </c>
      <c r="G94" s="1">
        <f>SUMIFS(INDEX(Scores!$H$2:$N$330, 0, MATCH($C94, Scores!$H$1:$N$1, 0)), Scores!$E$2:$E$330, $A94, Scores!$F$2:$F$330,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INDEX(Scores!$G$2:$G$330, MATCH(Clutch!$A95, Scores!$E$2:$E$330, 0))</f>
        <v>JC</v>
      </c>
      <c r="C95" s="1" t="s">
        <v>5</v>
      </c>
      <c r="D95" s="1">
        <f>SUMIFS(INDEX(Scores!$H$2:$N$330, 0, MATCH($C95, Scores!$H$1:$N$1, 0)), Scores!$E$2:$E$330, $A95, Scores!$F$2:$F$330, D$1)</f>
        <v>0</v>
      </c>
      <c r="E95" s="1">
        <f>SUMIFS(INDEX(Scores!$H$2:$N$330, 0, MATCH($C95, Scores!$H$1:$N$1, 0)), Scores!$E$2:$E$330, $A95, Scores!$F$2:$F$330, E$1)</f>
        <v>4</v>
      </c>
      <c r="F95" s="1">
        <f>SUMIFS(INDEX(Scores!$H$2:$N$330, 0, MATCH($C95, Scores!$H$1:$N$1, 0)), Scores!$E$2:$E$330, $A95, Scores!$F$2:$F$330, F$1)</f>
        <v>0</v>
      </c>
      <c r="G95" s="1">
        <f>SUMIFS(INDEX(Scores!$H$2:$N$330, 0, MATCH($C95, Scores!$H$1:$N$1, 0)), Scores!$E$2:$E$330, $A95, Scores!$F$2:$F$330,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INDEX(Scores!$G$2:$G$330, MATCH(Clutch!$A96, Scores!$E$2:$E$330, 0))</f>
        <v>CJ</v>
      </c>
      <c r="C96" s="1" t="s">
        <v>4</v>
      </c>
      <c r="D96" s="1">
        <f>SUMIFS(INDEX(Scores!$H$2:$N$330, 0, MATCH($C96, Scores!$H$1:$N$1, 0)), Scores!$E$2:$E$330, $A96, Scores!$F$2:$F$330, D$1)</f>
        <v>2</v>
      </c>
      <c r="E96" s="1">
        <f>SUMIFS(INDEX(Scores!$H$2:$N$330, 0, MATCH($C96, Scores!$H$1:$N$1, 0)), Scores!$E$2:$E$330, $A96, Scores!$F$2:$F$330, E$1)</f>
        <v>2</v>
      </c>
      <c r="F96" s="1">
        <f>SUMIFS(INDEX(Scores!$H$2:$N$330, 0, MATCH($C96, Scores!$H$1:$N$1, 0)), Scores!$E$2:$E$330, $A96, Scores!$F$2:$F$330, F$1)</f>
        <v>3</v>
      </c>
      <c r="G96" s="1">
        <f>SUMIFS(INDEX(Scores!$H$2:$N$330, 0, MATCH($C96, Scores!$H$1:$N$1, 0)), Scores!$E$2:$E$330, $A96, Scores!$F$2:$F$330,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INDEX(Scores!$G$2:$G$330, MATCH(Clutch!$A97, Scores!$E$2:$E$330, 0))</f>
        <v>CJ</v>
      </c>
      <c r="C97" s="1" t="s">
        <v>5</v>
      </c>
      <c r="D97" s="1">
        <f>SUMIFS(INDEX(Scores!$H$2:$N$330, 0, MATCH($C97, Scores!$H$1:$N$1, 0)), Scores!$E$2:$E$330, $A97, Scores!$F$2:$F$330, D$1)</f>
        <v>0</v>
      </c>
      <c r="E97" s="1">
        <f>SUMIFS(INDEX(Scores!$H$2:$N$330, 0, MATCH($C97, Scores!$H$1:$N$1, 0)), Scores!$E$2:$E$330, $A97, Scores!$F$2:$F$330, E$1)</f>
        <v>1</v>
      </c>
      <c r="F97" s="1">
        <f>SUMIFS(INDEX(Scores!$H$2:$N$330, 0, MATCH($C97, Scores!$H$1:$N$1, 0)), Scores!$E$2:$E$330, $A97, Scores!$F$2:$F$330, F$1)</f>
        <v>3</v>
      </c>
      <c r="G97" s="1">
        <f>SUMIFS(INDEX(Scores!$H$2:$N$330, 0, MATCH($C97, Scores!$H$1:$N$1, 0)), Scores!$E$2:$E$330, $A97, Scores!$F$2:$F$330,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INDEX(Scores!$G$2:$G$330, MATCH(Clutch!$A98, Scores!$E$2:$E$330, 0))</f>
        <v>CJ</v>
      </c>
      <c r="C98" s="1" t="s">
        <v>4</v>
      </c>
      <c r="D98" s="1">
        <f>SUMIFS(INDEX(Scores!$H$2:$N$330, 0, MATCH($C98, Scores!$H$1:$N$1, 0)), Scores!$E$2:$E$330, $A98, Scores!$F$2:$F$330, D$1)</f>
        <v>0</v>
      </c>
      <c r="E98" s="1">
        <f>SUMIFS(INDEX(Scores!$H$2:$N$330, 0, MATCH($C98, Scores!$H$1:$N$1, 0)), Scores!$E$2:$E$330, $A98, Scores!$F$2:$F$330, E$1)</f>
        <v>0</v>
      </c>
      <c r="F98" s="1">
        <f>SUMIFS(INDEX(Scores!$H$2:$N$330, 0, MATCH($C98, Scores!$H$1:$N$1, 0)), Scores!$E$2:$E$330, $A98, Scores!$F$2:$F$330, F$1)</f>
        <v>3</v>
      </c>
      <c r="G98" s="1">
        <f>SUMIFS(INDEX(Scores!$H$2:$N$330, 0, MATCH($C98, Scores!$H$1:$N$1, 0)), Scores!$E$2:$E$330, $A98, Scores!$F$2:$F$330,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INDEX(Scores!$G$2:$G$330, MATCH(Clutch!$A99, Scores!$E$2:$E$330, 0))</f>
        <v>CJ</v>
      </c>
      <c r="C99" s="1" t="s">
        <v>5</v>
      </c>
      <c r="D99" s="1">
        <f>SUMIFS(INDEX(Scores!$H$2:$N$330, 0, MATCH($C99, Scores!$H$1:$N$1, 0)), Scores!$E$2:$E$330, $A99, Scores!$F$2:$F$330, D$1)</f>
        <v>0</v>
      </c>
      <c r="E99" s="1">
        <f>SUMIFS(INDEX(Scores!$H$2:$N$330, 0, MATCH($C99, Scores!$H$1:$N$1, 0)), Scores!$E$2:$E$330, $A99, Scores!$F$2:$F$330, E$1)</f>
        <v>1</v>
      </c>
      <c r="F99" s="1">
        <f>SUMIFS(INDEX(Scores!$H$2:$N$330, 0, MATCH($C99, Scores!$H$1:$N$1, 0)), Scores!$E$2:$E$330, $A99, Scores!$F$2:$F$330, F$1)</f>
        <v>4</v>
      </c>
      <c r="G99" s="1">
        <f>SUMIFS(INDEX(Scores!$H$2:$N$330, 0, MATCH($C99, Scores!$H$1:$N$1, 0)), Scores!$E$2:$E$330, $A99, Scores!$F$2:$F$330,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INDEX(Scores!$G$2:$G$330, MATCH(Clutch!$A100, Scores!$E$2:$E$330, 0))</f>
        <v>JC</v>
      </c>
      <c r="C100" s="1" t="s">
        <v>4</v>
      </c>
      <c r="D100" s="1">
        <f>SUMIFS(INDEX(Scores!$H$2:$N$330, 0, MATCH($C100, Scores!$H$1:$N$1, 0)), Scores!$E$2:$E$330, $A100, Scores!$F$2:$F$330, D$1)</f>
        <v>0</v>
      </c>
      <c r="E100" s="1">
        <f>SUMIFS(INDEX(Scores!$H$2:$N$330, 0, MATCH($C100, Scores!$H$1:$N$1, 0)), Scores!$E$2:$E$330, $A100, Scores!$F$2:$F$330, E$1)</f>
        <v>3</v>
      </c>
      <c r="F100" s="1">
        <f>SUMIFS(INDEX(Scores!$H$2:$N$330, 0, MATCH($C100, Scores!$H$1:$N$1, 0)), Scores!$E$2:$E$330, $A100, Scores!$F$2:$F$330, F$1)</f>
        <v>3</v>
      </c>
      <c r="G100" s="1">
        <f>SUMIFS(INDEX(Scores!$H$2:$N$330, 0, MATCH($C100, Scores!$H$1:$N$1, 0)), Scores!$E$2:$E$330, $A100, Scores!$F$2:$F$330,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INDEX(Scores!$G$2:$G$330, MATCH(Clutch!$A101, Scores!$E$2:$E$330, 0))</f>
        <v>JC</v>
      </c>
      <c r="C101" s="1" t="s">
        <v>5</v>
      </c>
      <c r="D101" s="1">
        <f>SUMIFS(INDEX(Scores!$H$2:$N$330, 0, MATCH($C101, Scores!$H$1:$N$1, 0)), Scores!$E$2:$E$330, $A101, Scores!$F$2:$F$330, D$1)</f>
        <v>0</v>
      </c>
      <c r="E101" s="1">
        <f>SUMIFS(INDEX(Scores!$H$2:$N$330, 0, MATCH($C101, Scores!$H$1:$N$1, 0)), Scores!$E$2:$E$330, $A101, Scores!$F$2:$F$330, E$1)</f>
        <v>2</v>
      </c>
      <c r="F101" s="1">
        <f>SUMIFS(INDEX(Scores!$H$2:$N$330, 0, MATCH($C101, Scores!$H$1:$N$1, 0)), Scores!$E$2:$E$330, $A101, Scores!$F$2:$F$330, F$1)</f>
        <v>5</v>
      </c>
      <c r="G101" s="1">
        <f>SUMIFS(INDEX(Scores!$H$2:$N$330, 0, MATCH($C101, Scores!$H$1:$N$1, 0)), Scores!$E$2:$E$330, $A101, Scores!$F$2:$F$330,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INDEX(Scores!$G$2:$G$330, MATCH(Clutch!$A102, Scores!$E$2:$E$330, 0))</f>
        <v>CJ</v>
      </c>
      <c r="C102" s="1" t="s">
        <v>4</v>
      </c>
      <c r="D102" s="1">
        <f>SUMIFS(INDEX(Scores!$H$2:$N$330, 0, MATCH($C102, Scores!$H$1:$N$1, 0)), Scores!$E$2:$E$330, $A102, Scores!$F$2:$F$330, D$1)</f>
        <v>5</v>
      </c>
      <c r="E102" s="1">
        <f>SUMIFS(INDEX(Scores!$H$2:$N$330, 0, MATCH($C102, Scores!$H$1:$N$1, 0)), Scores!$E$2:$E$330, $A102, Scores!$F$2:$F$330, E$1)</f>
        <v>4</v>
      </c>
      <c r="F102" s="1">
        <f>SUMIFS(INDEX(Scores!$H$2:$N$330, 0, MATCH($C102, Scores!$H$1:$N$1, 0)), Scores!$E$2:$E$330, $A102, Scores!$F$2:$F$330, F$1)</f>
        <v>1</v>
      </c>
      <c r="G102" s="1">
        <f>SUMIFS(INDEX(Scores!$H$2:$N$330, 0, MATCH($C102, Scores!$H$1:$N$1, 0)), Scores!$E$2:$E$330, $A102, Scores!$F$2:$F$330,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INDEX(Scores!$G$2:$G$330, MATCH(Clutch!$A103, Scores!$E$2:$E$330, 0))</f>
        <v>CJ</v>
      </c>
      <c r="C103" s="1" t="s">
        <v>5</v>
      </c>
      <c r="D103" s="1">
        <f>SUMIFS(INDEX(Scores!$H$2:$N$330, 0, MATCH($C103, Scores!$H$1:$N$1, 0)), Scores!$E$2:$E$330, $A103, Scores!$F$2:$F$330, D$1)</f>
        <v>0</v>
      </c>
      <c r="E103" s="1">
        <f>SUMIFS(INDEX(Scores!$H$2:$N$330, 0, MATCH($C103, Scores!$H$1:$N$1, 0)), Scores!$E$2:$E$330, $A103, Scores!$F$2:$F$330, E$1)</f>
        <v>3</v>
      </c>
      <c r="F103" s="1">
        <f>SUMIFS(INDEX(Scores!$H$2:$N$330, 0, MATCH($C103, Scores!$H$1:$N$1, 0)), Scores!$E$2:$E$330, $A103, Scores!$F$2:$F$330, F$1)</f>
        <v>2</v>
      </c>
      <c r="G103" s="1">
        <f>SUMIFS(INDEX(Scores!$H$2:$N$330, 0, MATCH($C103, Scores!$H$1:$N$1, 0)), Scores!$E$2:$E$330, $A103, Scores!$F$2:$F$330,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INDEX(Scores!$G$2:$G$330, MATCH(Clutch!$A104, Scores!$E$2:$E$330, 0))</f>
        <v>CJ</v>
      </c>
      <c r="C104" s="1" t="s">
        <v>4</v>
      </c>
      <c r="D104" s="1">
        <f>SUMIFS(INDEX(Scores!$H$2:$N$330, 0, MATCH($C104, Scores!$H$1:$N$1, 0)), Scores!$E$2:$E$330, $A104, Scores!$F$2:$F$330, D$1)</f>
        <v>3</v>
      </c>
      <c r="E104" s="1">
        <f>SUMIFS(INDEX(Scores!$H$2:$N$330, 0, MATCH($C104, Scores!$H$1:$N$1, 0)), Scores!$E$2:$E$330, $A104, Scores!$F$2:$F$330, E$1)</f>
        <v>3</v>
      </c>
      <c r="F104" s="1">
        <f>SUMIFS(INDEX(Scores!$H$2:$N$330, 0, MATCH($C104, Scores!$H$1:$N$1, 0)), Scores!$E$2:$E$330, $A104, Scores!$F$2:$F$330, F$1)</f>
        <v>4</v>
      </c>
      <c r="G104" s="1">
        <f>SUMIFS(INDEX(Scores!$H$2:$N$330, 0, MATCH($C104, Scores!$H$1:$N$1, 0)), Scores!$E$2:$E$330, $A104, Scores!$F$2:$F$330,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INDEX(Scores!$G$2:$G$330, MATCH(Clutch!$A105, Scores!$E$2:$E$330, 0))</f>
        <v>CJ</v>
      </c>
      <c r="C105" s="1" t="s">
        <v>5</v>
      </c>
      <c r="D105" s="1">
        <f>SUMIFS(INDEX(Scores!$H$2:$N$330, 0, MATCH($C105, Scores!$H$1:$N$1, 0)), Scores!$E$2:$E$330, $A105, Scores!$F$2:$F$330, D$1)</f>
        <v>0</v>
      </c>
      <c r="E105" s="1">
        <f>SUMIFS(INDEX(Scores!$H$2:$N$330, 0, MATCH($C105, Scores!$H$1:$N$1, 0)), Scores!$E$2:$E$330, $A105, Scores!$F$2:$F$330, E$1)</f>
        <v>0</v>
      </c>
      <c r="F105" s="1">
        <f>SUMIFS(INDEX(Scores!$H$2:$N$330, 0, MATCH($C105, Scores!$H$1:$N$1, 0)), Scores!$E$2:$E$330, $A105, Scores!$F$2:$F$330, F$1)</f>
        <v>0</v>
      </c>
      <c r="G105" s="1">
        <f>SUMIFS(INDEX(Scores!$H$2:$N$330, 0, MATCH($C105, Scores!$H$1:$N$1, 0)), Scores!$E$2:$E$330, $A105, Scores!$F$2:$F$330,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INDEX(Scores!$G$2:$G$330, MATCH(Clutch!$A106, Scores!$E$2:$E$330, 0))</f>
        <v>QJCDY</v>
      </c>
      <c r="C106" s="1" t="s">
        <v>4</v>
      </c>
      <c r="D106" s="1">
        <f>SUMIFS(INDEX(Scores!$H$2:$N$330, 0, MATCH($C106, Scores!$H$1:$N$1, 0)), Scores!$E$2:$E$330, $A106, Scores!$F$2:$F$330, D$1)</f>
        <v>2</v>
      </c>
      <c r="E106" s="1">
        <f>SUMIFS(INDEX(Scores!$H$2:$N$330, 0, MATCH($C106, Scores!$H$1:$N$1, 0)), Scores!$E$2:$E$330, $A106, Scores!$F$2:$F$330, E$1)</f>
        <v>1</v>
      </c>
      <c r="F106" s="1">
        <f>SUMIFS(INDEX(Scores!$H$2:$N$330, 0, MATCH($C106, Scores!$H$1:$N$1, 0)), Scores!$E$2:$E$330, $A106, Scores!$F$2:$F$330, F$1)</f>
        <v>3</v>
      </c>
      <c r="G106" s="1">
        <f>SUMIFS(INDEX(Scores!$H$2:$N$330, 0, MATCH($C106, Scores!$H$1:$N$1, 0)), Scores!$E$2:$E$330, $A106, Scores!$F$2:$F$330,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INDEX(Scores!$G$2:$G$330, MATCH(Clutch!$A107, Scores!$E$2:$E$330, 0))</f>
        <v>QJCDY</v>
      </c>
      <c r="C107" s="1" t="s">
        <v>5</v>
      </c>
      <c r="D107" s="1">
        <f>SUMIFS(INDEX(Scores!$H$2:$N$330, 0, MATCH($C107, Scores!$H$1:$N$1, 0)), Scores!$E$2:$E$330, $A107, Scores!$F$2:$F$330, D$1)</f>
        <v>1</v>
      </c>
      <c r="E107" s="1">
        <f>SUMIFS(INDEX(Scores!$H$2:$N$330, 0, MATCH($C107, Scores!$H$1:$N$1, 0)), Scores!$E$2:$E$330, $A107, Scores!$F$2:$F$330, E$1)</f>
        <v>1</v>
      </c>
      <c r="F107" s="1">
        <f>SUMIFS(INDEX(Scores!$H$2:$N$330, 0, MATCH($C107, Scores!$H$1:$N$1, 0)), Scores!$E$2:$E$330, $A107, Scores!$F$2:$F$330, F$1)</f>
        <v>1</v>
      </c>
      <c r="G107" s="1">
        <f>SUMIFS(INDEX(Scores!$H$2:$N$330, 0, MATCH($C107, Scores!$H$1:$N$1, 0)), Scores!$E$2:$E$330, $A107, Scores!$F$2:$F$330,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INDEX(Scores!$G$2:$G$330, MATCH(Clutch!$A108, Scores!$E$2:$E$330, 0))</f>
        <v>CJ</v>
      </c>
      <c r="C108" s="1" t="s">
        <v>4</v>
      </c>
      <c r="D108" s="1">
        <f>SUMIFS(INDEX(Scores!$H$2:$N$330, 0, MATCH($C108, Scores!$H$1:$N$1, 0)), Scores!$E$2:$E$330, $A108, Scores!$F$2:$F$330, D$1)</f>
        <v>0</v>
      </c>
      <c r="E108" s="1">
        <f>SUMIFS(INDEX(Scores!$H$2:$N$330, 0, MATCH($C108, Scores!$H$1:$N$1, 0)), Scores!$E$2:$E$330, $A108, Scores!$F$2:$F$330, E$1)</f>
        <v>3</v>
      </c>
      <c r="F108" s="1">
        <f>SUMIFS(INDEX(Scores!$H$2:$N$330, 0, MATCH($C108, Scores!$H$1:$N$1, 0)), Scores!$E$2:$E$330, $A108, Scores!$F$2:$F$330, F$1)</f>
        <v>6</v>
      </c>
      <c r="G108" s="1">
        <f>SUMIFS(INDEX(Scores!$H$2:$N$330, 0, MATCH($C108, Scores!$H$1:$N$1, 0)), Scores!$E$2:$E$330, $A108, Scores!$F$2:$F$330,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INDEX(Scores!$G$2:$G$330, MATCH(Clutch!$A109, Scores!$E$2:$E$330, 0))</f>
        <v>CJ</v>
      </c>
      <c r="C109" s="1" t="s">
        <v>5</v>
      </c>
      <c r="D109" s="1">
        <f>SUMIFS(INDEX(Scores!$H$2:$N$330, 0, MATCH($C109, Scores!$H$1:$N$1, 0)), Scores!$E$2:$E$330, $A109, Scores!$F$2:$F$330, D$1)</f>
        <v>1</v>
      </c>
      <c r="E109" s="1">
        <f>SUMIFS(INDEX(Scores!$H$2:$N$330, 0, MATCH($C109, Scores!$H$1:$N$1, 0)), Scores!$E$2:$E$330, $A109, Scores!$F$2:$F$330, E$1)</f>
        <v>4</v>
      </c>
      <c r="F109" s="1">
        <f>SUMIFS(INDEX(Scores!$H$2:$N$330, 0, MATCH($C109, Scores!$H$1:$N$1, 0)), Scores!$E$2:$E$330, $A109, Scores!$F$2:$F$330, F$1)</f>
        <v>2</v>
      </c>
      <c r="G109" s="1">
        <f>SUMIFS(INDEX(Scores!$H$2:$N$330, 0, MATCH($C109, Scores!$H$1:$N$1, 0)), Scores!$E$2:$E$330, $A109, Scores!$F$2:$F$330,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INDEX(Scores!$G$2:$G$330, MATCH(Clutch!$A110, Scores!$E$2:$E$330, 0))</f>
        <v>CJ</v>
      </c>
      <c r="C110" s="1" t="s">
        <v>4</v>
      </c>
      <c r="D110" s="1">
        <f>SUMIFS(INDEX(Scores!$H$2:$N$330, 0, MATCH($C110, Scores!$H$1:$N$1, 0)), Scores!$E$2:$E$330, $A110, Scores!$F$2:$F$330, D$1)</f>
        <v>5</v>
      </c>
      <c r="E110" s="1">
        <f>SUMIFS(INDEX(Scores!$H$2:$N$330, 0, MATCH($C110, Scores!$H$1:$N$1, 0)), Scores!$E$2:$E$330, $A110, Scores!$F$2:$F$330, E$1)</f>
        <v>5</v>
      </c>
      <c r="F110" s="1">
        <f>SUMIFS(INDEX(Scores!$H$2:$N$330, 0, MATCH($C110, Scores!$H$1:$N$1, 0)), Scores!$E$2:$E$330, $A110, Scores!$F$2:$F$330, F$1)</f>
        <v>0</v>
      </c>
      <c r="G110" s="1">
        <f>SUMIFS(INDEX(Scores!$H$2:$N$330, 0, MATCH($C110, Scores!$H$1:$N$1, 0)), Scores!$E$2:$E$330, $A110, Scores!$F$2:$F$330,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INDEX(Scores!$G$2:$G$330, MATCH(Clutch!$A111, Scores!$E$2:$E$330, 0))</f>
        <v>CJ</v>
      </c>
      <c r="C111" s="1" t="s">
        <v>5</v>
      </c>
      <c r="D111" s="1">
        <f>SUMIFS(INDEX(Scores!$H$2:$N$330, 0, MATCH($C111, Scores!$H$1:$N$1, 0)), Scores!$E$2:$E$330, $A111, Scores!$F$2:$F$330, D$1)</f>
        <v>2</v>
      </c>
      <c r="E111" s="1">
        <f>SUMIFS(INDEX(Scores!$H$2:$N$330, 0, MATCH($C111, Scores!$H$1:$N$1, 0)), Scores!$E$2:$E$330, $A111, Scores!$F$2:$F$330, E$1)</f>
        <v>1</v>
      </c>
      <c r="F111" s="1">
        <f>SUMIFS(INDEX(Scores!$H$2:$N$330, 0, MATCH($C111, Scores!$H$1:$N$1, 0)), Scores!$E$2:$E$330, $A111, Scores!$F$2:$F$330, F$1)</f>
        <v>0</v>
      </c>
      <c r="G111" s="1">
        <f>SUMIFS(INDEX(Scores!$H$2:$N$330, 0, MATCH($C111, Scores!$H$1:$N$1, 0)), Scores!$E$2:$E$330, $A111, Scores!$F$2:$F$330,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INDEX(Scores!$G$2:$G$330, MATCH(Clutch!$A112, Scores!$E$2:$E$330, 0))</f>
        <v>JCK</v>
      </c>
      <c r="C112" s="1" t="s">
        <v>4</v>
      </c>
      <c r="D112" s="1">
        <f>SUMIFS(INDEX(Scores!$H$2:$N$330, 0, MATCH($C112, Scores!$H$1:$N$1, 0)), Scores!$E$2:$E$330, $A112, Scores!$F$2:$F$330, D$1)</f>
        <v>1</v>
      </c>
      <c r="E112" s="1">
        <f>SUMIFS(INDEX(Scores!$H$2:$N$330, 0, MATCH($C112, Scores!$H$1:$N$1, 0)), Scores!$E$2:$E$330, $A112, Scores!$F$2:$F$330, E$1)</f>
        <v>4</v>
      </c>
      <c r="F112" s="1">
        <f>SUMIFS(INDEX(Scores!$H$2:$N$330, 0, MATCH($C112, Scores!$H$1:$N$1, 0)), Scores!$E$2:$E$330, $A112, Scores!$F$2:$F$330, F$1)</f>
        <v>0</v>
      </c>
      <c r="G112" s="1">
        <f>SUMIFS(INDEX(Scores!$H$2:$N$330, 0, MATCH($C112, Scores!$H$1:$N$1, 0)), Scores!$E$2:$E$330, $A112, Scores!$F$2:$F$330,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INDEX(Scores!$G$2:$G$330, MATCH(Clutch!$A113, Scores!$E$2:$E$330, 0))</f>
        <v>JCK</v>
      </c>
      <c r="C113" s="1" t="s">
        <v>5</v>
      </c>
      <c r="D113" s="1">
        <f>SUMIFS(INDEX(Scores!$H$2:$N$330, 0, MATCH($C113, Scores!$H$1:$N$1, 0)), Scores!$E$2:$E$330, $A113, Scores!$F$2:$F$330, D$1)</f>
        <v>3</v>
      </c>
      <c r="E113" s="1">
        <f>SUMIFS(INDEX(Scores!$H$2:$N$330, 0, MATCH($C113, Scores!$H$1:$N$1, 0)), Scores!$E$2:$E$330, $A113, Scores!$F$2:$F$330, E$1)</f>
        <v>1</v>
      </c>
      <c r="F113" s="1">
        <f>SUMIFS(INDEX(Scores!$H$2:$N$330, 0, MATCH($C113, Scores!$H$1:$N$1, 0)), Scores!$E$2:$E$330, $A113, Scores!$F$2:$F$330, F$1)</f>
        <v>3</v>
      </c>
      <c r="G113" s="1">
        <f>SUMIFS(INDEX(Scores!$H$2:$N$330, 0, MATCH($C113, Scores!$H$1:$N$1, 0)), Scores!$E$2:$E$330, $A113, Scores!$F$2:$F$330,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INDEX(Scores!$G$2:$G$330, MATCH(Clutch!$A114, Scores!$E$2:$E$330, 0))</f>
        <v>CJK</v>
      </c>
      <c r="C114" s="1" t="s">
        <v>4</v>
      </c>
      <c r="D114" s="1">
        <f>SUMIFS(INDEX(Scores!$H$2:$N$330, 0, MATCH($C114, Scores!$H$1:$N$1, 0)), Scores!$E$2:$E$330, $A114, Scores!$F$2:$F$330, D$1)</f>
        <v>0</v>
      </c>
      <c r="E114" s="1">
        <f>SUMIFS(INDEX(Scores!$H$2:$N$330, 0, MATCH($C114, Scores!$H$1:$N$1, 0)), Scores!$E$2:$E$330, $A114, Scores!$F$2:$F$330, E$1)</f>
        <v>2</v>
      </c>
      <c r="F114" s="1">
        <f>SUMIFS(INDEX(Scores!$H$2:$N$330, 0, MATCH($C114, Scores!$H$1:$N$1, 0)), Scores!$E$2:$E$330, $A114, Scores!$F$2:$F$330, F$1)</f>
        <v>2</v>
      </c>
      <c r="G114" s="1">
        <f>SUMIFS(INDEX(Scores!$H$2:$N$330, 0, MATCH($C114, Scores!$H$1:$N$1, 0)), Scores!$E$2:$E$330, $A114, Scores!$F$2:$F$330,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INDEX(Scores!$G$2:$G$330, MATCH(Clutch!$A115, Scores!$E$2:$E$330, 0))</f>
        <v>CJK</v>
      </c>
      <c r="C115" s="1" t="s">
        <v>5</v>
      </c>
      <c r="D115" s="1">
        <f>SUMIFS(INDEX(Scores!$H$2:$N$330, 0, MATCH($C115, Scores!$H$1:$N$1, 0)), Scores!$E$2:$E$330, $A115, Scores!$F$2:$F$330, D$1)</f>
        <v>1</v>
      </c>
      <c r="E115" s="1">
        <f>SUMIFS(INDEX(Scores!$H$2:$N$330, 0, MATCH($C115, Scores!$H$1:$N$1, 0)), Scores!$E$2:$E$330, $A115, Scores!$F$2:$F$330, E$1)</f>
        <v>0</v>
      </c>
      <c r="F115" s="1">
        <f>SUMIFS(INDEX(Scores!$H$2:$N$330, 0, MATCH($C115, Scores!$H$1:$N$1, 0)), Scores!$E$2:$E$330, $A115, Scores!$F$2:$F$330, F$1)</f>
        <v>2</v>
      </c>
      <c r="G115" s="1">
        <f>SUMIFS(INDEX(Scores!$H$2:$N$330, 0, MATCH($C115, Scores!$H$1:$N$1, 0)), Scores!$E$2:$E$330, $A115, Scores!$F$2:$F$330,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INDEX(Scores!$G$2:$G$330, MATCH(Clutch!$A116, Scores!$E$2:$E$330, 0))</f>
        <v>CJ</v>
      </c>
      <c r="C116" s="1" t="s">
        <v>4</v>
      </c>
      <c r="D116" s="1">
        <f>SUMIFS(INDEX(Scores!$H$2:$N$330, 0, MATCH($C116, Scores!$H$1:$N$1, 0)), Scores!$E$2:$E$330, $A116, Scores!$F$2:$F$330, D$1)</f>
        <v>4</v>
      </c>
      <c r="E116" s="1">
        <f>SUMIFS(INDEX(Scores!$H$2:$N$330, 0, MATCH($C116, Scores!$H$1:$N$1, 0)), Scores!$E$2:$E$330, $A116, Scores!$F$2:$F$330, E$1)</f>
        <v>3</v>
      </c>
      <c r="F116" s="1">
        <f>SUMIFS(INDEX(Scores!$H$2:$N$330, 0, MATCH($C116, Scores!$H$1:$N$1, 0)), Scores!$E$2:$E$330, $A116, Scores!$F$2:$F$330, F$1)</f>
        <v>5</v>
      </c>
      <c r="G116" s="1">
        <f>SUMIFS(INDEX(Scores!$H$2:$N$330, 0, MATCH($C116, Scores!$H$1:$N$1, 0)), Scores!$E$2:$E$330, $A116, Scores!$F$2:$F$330,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INDEX(Scores!$G$2:$G$330, MATCH(Clutch!$A117, Scores!$E$2:$E$330, 0))</f>
        <v>CJ</v>
      </c>
      <c r="C117" s="1" t="s">
        <v>5</v>
      </c>
      <c r="D117" s="1">
        <f>SUMIFS(INDEX(Scores!$H$2:$N$330, 0, MATCH($C117, Scores!$H$1:$N$1, 0)), Scores!$E$2:$E$330, $A117, Scores!$F$2:$F$330, D$1)</f>
        <v>1</v>
      </c>
      <c r="E117" s="1">
        <f>SUMIFS(INDEX(Scores!$H$2:$N$330, 0, MATCH($C117, Scores!$H$1:$N$1, 0)), Scores!$E$2:$E$330, $A117, Scores!$F$2:$F$330, E$1)</f>
        <v>0</v>
      </c>
      <c r="F117" s="1">
        <f>SUMIFS(INDEX(Scores!$H$2:$N$330, 0, MATCH($C117, Scores!$H$1:$N$1, 0)), Scores!$E$2:$E$330, $A117, Scores!$F$2:$F$330, F$1)</f>
        <v>0</v>
      </c>
      <c r="G117" s="1">
        <f>SUMIFS(INDEX(Scores!$H$2:$N$330, 0, MATCH($C117, Scores!$H$1:$N$1, 0)), Scores!$E$2:$E$330, $A117, Scores!$F$2:$F$330,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INDEX(Scores!$G$2:$G$330, MATCH(Clutch!$A118, Scores!$E$2:$E$330, 0))</f>
        <v>JC</v>
      </c>
      <c r="C118" s="1" t="s">
        <v>4</v>
      </c>
      <c r="D118" s="1">
        <f>SUMIFS(INDEX(Scores!$H$2:$N$330, 0, MATCH($C118, Scores!$H$1:$N$1, 0)), Scores!$E$2:$E$330, $A118, Scores!$F$2:$F$330, D$1)</f>
        <v>2</v>
      </c>
      <c r="E118" s="1">
        <f>SUMIFS(INDEX(Scores!$H$2:$N$330, 0, MATCH($C118, Scores!$H$1:$N$1, 0)), Scores!$E$2:$E$330, $A118, Scores!$F$2:$F$330, E$1)</f>
        <v>3</v>
      </c>
      <c r="F118" s="1">
        <f>SUMIFS(INDEX(Scores!$H$2:$N$330, 0, MATCH($C118, Scores!$H$1:$N$1, 0)), Scores!$E$2:$E$330, $A118, Scores!$F$2:$F$330, F$1)</f>
        <v>0</v>
      </c>
      <c r="G118" s="1">
        <f>SUMIFS(INDEX(Scores!$H$2:$N$330, 0, MATCH($C118, Scores!$H$1:$N$1, 0)), Scores!$E$2:$E$330, $A118, Scores!$F$2:$F$330,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INDEX(Scores!$G$2:$G$330, MATCH(Clutch!$A119, Scores!$E$2:$E$330, 0))</f>
        <v>JC</v>
      </c>
      <c r="C119" s="1" t="s">
        <v>5</v>
      </c>
      <c r="D119" s="1">
        <f>SUMIFS(INDEX(Scores!$H$2:$N$330, 0, MATCH($C119, Scores!$H$1:$N$1, 0)), Scores!$E$2:$E$330, $A119, Scores!$F$2:$F$330, D$1)</f>
        <v>4</v>
      </c>
      <c r="E119" s="1">
        <f>SUMIFS(INDEX(Scores!$H$2:$N$330, 0, MATCH($C119, Scores!$H$1:$N$1, 0)), Scores!$E$2:$E$330, $A119, Scores!$F$2:$F$330, E$1)</f>
        <v>5</v>
      </c>
      <c r="F119" s="1">
        <f>SUMIFS(INDEX(Scores!$H$2:$N$330, 0, MATCH($C119, Scores!$H$1:$N$1, 0)), Scores!$E$2:$E$330, $A119, Scores!$F$2:$F$330, F$1)</f>
        <v>3</v>
      </c>
      <c r="G119" s="1">
        <f>SUMIFS(INDEX(Scores!$H$2:$N$330, 0, MATCH($C119, Scores!$H$1:$N$1, 0)), Scores!$E$2:$E$330, $A119, Scores!$F$2:$F$330,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INDEX(Scores!$G$2:$G$330, MATCH(Clutch!$A120, Scores!$E$2:$E$330, 0))</f>
        <v>CJ</v>
      </c>
      <c r="C120" s="1" t="s">
        <v>4</v>
      </c>
      <c r="D120" s="1">
        <f>SUMIFS(INDEX(Scores!$H$2:$N$330, 0, MATCH($C120, Scores!$H$1:$N$1, 0)), Scores!$E$2:$E$330, $A120, Scores!$F$2:$F$330, D$1)</f>
        <v>5</v>
      </c>
      <c r="E120" s="1">
        <f>SUMIFS(INDEX(Scores!$H$2:$N$330, 0, MATCH($C120, Scores!$H$1:$N$1, 0)), Scores!$E$2:$E$330, $A120, Scores!$F$2:$F$330, E$1)</f>
        <v>7</v>
      </c>
      <c r="F120" s="1">
        <f>SUMIFS(INDEX(Scores!$H$2:$N$330, 0, MATCH($C120, Scores!$H$1:$N$1, 0)), Scores!$E$2:$E$330, $A120, Scores!$F$2:$F$330, F$1)</f>
        <v>1</v>
      </c>
      <c r="G120" s="1">
        <f>SUMIFS(INDEX(Scores!$H$2:$N$330, 0, MATCH($C120, Scores!$H$1:$N$1, 0)), Scores!$E$2:$E$330, $A120, Scores!$F$2:$F$330,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INDEX(Scores!$G$2:$G$330, MATCH(Clutch!$A121, Scores!$E$2:$E$330, 0))</f>
        <v>CJ</v>
      </c>
      <c r="C121" s="1" t="s">
        <v>5</v>
      </c>
      <c r="D121" s="1">
        <f>SUMIFS(INDEX(Scores!$H$2:$N$330, 0, MATCH($C121, Scores!$H$1:$N$1, 0)), Scores!$E$2:$E$330, $A121, Scores!$F$2:$F$330, D$1)</f>
        <v>1</v>
      </c>
      <c r="E121" s="1">
        <f>SUMIFS(INDEX(Scores!$H$2:$N$330, 0, MATCH($C121, Scores!$H$1:$N$1, 0)), Scores!$E$2:$E$330, $A121, Scores!$F$2:$F$330, E$1)</f>
        <v>1</v>
      </c>
      <c r="F121" s="1">
        <f>SUMIFS(INDEX(Scores!$H$2:$N$330, 0, MATCH($C121, Scores!$H$1:$N$1, 0)), Scores!$E$2:$E$330, $A121, Scores!$F$2:$F$330, F$1)</f>
        <v>0</v>
      </c>
      <c r="G121" s="1">
        <f>SUMIFS(INDEX(Scores!$H$2:$N$330, 0, MATCH($C121, Scores!$H$1:$N$1, 0)), Scores!$E$2:$E$330, $A121, Scores!$F$2:$F$330,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INDEX(Scores!$G$2:$G$330, MATCH(Clutch!$A122, Scores!$E$2:$E$330, 0))</f>
        <v>JCD</v>
      </c>
      <c r="C122" s="1" t="s">
        <v>4</v>
      </c>
      <c r="D122" s="1">
        <f>SUMIFS(INDEX(Scores!$H$2:$N$330, 0, MATCH($C122, Scores!$H$1:$N$1, 0)), Scores!$E$2:$E$330, $A122, Scores!$F$2:$F$330, D$1)</f>
        <v>0</v>
      </c>
      <c r="E122" s="1">
        <f>SUMIFS(INDEX(Scores!$H$2:$N$330, 0, MATCH($C122, Scores!$H$1:$N$1, 0)), Scores!$E$2:$E$330, $A122, Scores!$F$2:$F$330, E$1)</f>
        <v>6</v>
      </c>
      <c r="F122" s="1">
        <f>SUMIFS(INDEX(Scores!$H$2:$N$330, 0, MATCH($C122, Scores!$H$1:$N$1, 0)), Scores!$E$2:$E$330, $A122, Scores!$F$2:$F$330, F$1)</f>
        <v>2</v>
      </c>
      <c r="G122" s="1">
        <f>SUMIFS(INDEX(Scores!$H$2:$N$330, 0, MATCH($C122, Scores!$H$1:$N$1, 0)), Scores!$E$2:$E$330, $A122, Scores!$F$2:$F$330,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INDEX(Scores!$G$2:$G$330, MATCH(Clutch!$A123, Scores!$E$2:$E$330, 0))</f>
        <v>JCD</v>
      </c>
      <c r="C123" s="1" t="s">
        <v>5</v>
      </c>
      <c r="D123" s="1">
        <f>SUMIFS(INDEX(Scores!$H$2:$N$330, 0, MATCH($C123, Scores!$H$1:$N$1, 0)), Scores!$E$2:$E$330, $A123, Scores!$F$2:$F$330, D$1)</f>
        <v>1</v>
      </c>
      <c r="E123" s="1">
        <f>SUMIFS(INDEX(Scores!$H$2:$N$330, 0, MATCH($C123, Scores!$H$1:$N$1, 0)), Scores!$E$2:$E$330, $A123, Scores!$F$2:$F$330, E$1)</f>
        <v>0</v>
      </c>
      <c r="F123" s="1">
        <f>SUMIFS(INDEX(Scores!$H$2:$N$330, 0, MATCH($C123, Scores!$H$1:$N$1, 0)), Scores!$E$2:$E$330, $A123, Scores!$F$2:$F$330, F$1)</f>
        <v>1</v>
      </c>
      <c r="G123" s="1">
        <f>SUMIFS(INDEX(Scores!$H$2:$N$330, 0, MATCH($C123, Scores!$H$1:$N$1, 0)), Scores!$E$2:$E$330, $A123, Scores!$F$2:$F$330,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INDEX(Scores!$G$2:$G$330, MATCH(Clutch!$A124, Scores!$E$2:$E$330, 0))</f>
        <v>CJ</v>
      </c>
      <c r="C124" s="1" t="s">
        <v>4</v>
      </c>
      <c r="D124" s="1">
        <f>SUMIFS(INDEX(Scores!$H$2:$N$330, 0, MATCH($C124, Scores!$H$1:$N$1, 0)), Scores!$E$2:$E$330, $A124, Scores!$F$2:$F$330, D$1)</f>
        <v>3</v>
      </c>
      <c r="E124" s="1">
        <f>SUMIFS(INDEX(Scores!$H$2:$N$330, 0, MATCH($C124, Scores!$H$1:$N$1, 0)), Scores!$E$2:$E$330, $A124, Scores!$F$2:$F$330, E$1)</f>
        <v>3</v>
      </c>
      <c r="F124" s="1">
        <f>SUMIFS(INDEX(Scores!$H$2:$N$330, 0, MATCH($C124, Scores!$H$1:$N$1, 0)), Scores!$E$2:$E$330, $A124, Scores!$F$2:$F$330, F$1)</f>
        <v>3</v>
      </c>
      <c r="G124" s="1">
        <f>SUMIFS(INDEX(Scores!$H$2:$N$330, 0, MATCH($C124, Scores!$H$1:$N$1, 0)), Scores!$E$2:$E$330, $A124, Scores!$F$2:$F$330,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INDEX(Scores!$G$2:$G$330, MATCH(Clutch!$A125, Scores!$E$2:$E$330, 0))</f>
        <v>CJ</v>
      </c>
      <c r="C125" s="1" t="s">
        <v>5</v>
      </c>
      <c r="D125" s="1">
        <f>SUMIFS(INDEX(Scores!$H$2:$N$330, 0, MATCH($C125, Scores!$H$1:$N$1, 0)), Scores!$E$2:$E$330, $A125, Scores!$F$2:$F$330, D$1)</f>
        <v>0</v>
      </c>
      <c r="E125" s="1">
        <f>SUMIFS(INDEX(Scores!$H$2:$N$330, 0, MATCH($C125, Scores!$H$1:$N$1, 0)), Scores!$E$2:$E$330, $A125, Scores!$F$2:$F$330, E$1)</f>
        <v>4</v>
      </c>
      <c r="F125" s="1">
        <f>SUMIFS(INDEX(Scores!$H$2:$N$330, 0, MATCH($C125, Scores!$H$1:$N$1, 0)), Scores!$E$2:$E$330, $A125, Scores!$F$2:$F$330, F$1)</f>
        <v>0</v>
      </c>
      <c r="G125" s="1">
        <f>SUMIFS(INDEX(Scores!$H$2:$N$330, 0, MATCH($C125, Scores!$H$1:$N$1, 0)), Scores!$E$2:$E$330, $A125, Scores!$F$2:$F$330,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INDEX(Scores!$G$2:$G$330, MATCH(Clutch!$A126, Scores!$E$2:$E$330, 0))</f>
        <v>DCJ</v>
      </c>
      <c r="C126" s="1" t="s">
        <v>4</v>
      </c>
      <c r="D126" s="1">
        <f>SUMIFS(INDEX(Scores!$H$2:$N$330, 0, MATCH($C126, Scores!$H$1:$N$1, 0)), Scores!$E$2:$E$330, $A126, Scores!$F$2:$F$330, D$1)</f>
        <v>2</v>
      </c>
      <c r="E126" s="1">
        <f>SUMIFS(INDEX(Scores!$H$2:$N$330, 0, MATCH($C126, Scores!$H$1:$N$1, 0)), Scores!$E$2:$E$330, $A126, Scores!$F$2:$F$330, E$1)</f>
        <v>3</v>
      </c>
      <c r="F126" s="1">
        <f>SUMIFS(INDEX(Scores!$H$2:$N$330, 0, MATCH($C126, Scores!$H$1:$N$1, 0)), Scores!$E$2:$E$330, $A126, Scores!$F$2:$F$330, F$1)</f>
        <v>2</v>
      </c>
      <c r="G126" s="1">
        <f>SUMIFS(INDEX(Scores!$H$2:$N$330, 0, MATCH($C126, Scores!$H$1:$N$1, 0)), Scores!$E$2:$E$330, $A126, Scores!$F$2:$F$330,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INDEX(Scores!$G$2:$G$330, MATCH(Clutch!$A127, Scores!$E$2:$E$330, 0))</f>
        <v>DCJ</v>
      </c>
      <c r="C127" s="1" t="s">
        <v>5</v>
      </c>
      <c r="D127" s="1">
        <f>SUMIFS(INDEX(Scores!$H$2:$N$330, 0, MATCH($C127, Scores!$H$1:$N$1, 0)), Scores!$E$2:$E$330, $A127, Scores!$F$2:$F$330, D$1)</f>
        <v>1</v>
      </c>
      <c r="E127" s="1">
        <f>SUMIFS(INDEX(Scores!$H$2:$N$330, 0, MATCH($C127, Scores!$H$1:$N$1, 0)), Scores!$E$2:$E$330, $A127, Scores!$F$2:$F$330, E$1)</f>
        <v>2</v>
      </c>
      <c r="F127" s="1">
        <f>SUMIFS(INDEX(Scores!$H$2:$N$330, 0, MATCH($C127, Scores!$H$1:$N$1, 0)), Scores!$E$2:$E$330, $A127, Scores!$F$2:$F$330, F$1)</f>
        <v>0</v>
      </c>
      <c r="G127" s="1">
        <f>SUMIFS(INDEX(Scores!$H$2:$N$330, 0, MATCH($C127, Scores!$H$1:$N$1, 0)), Scores!$E$2:$E$330, $A127, Scores!$F$2:$F$330,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INDEX(Scores!$G$2:$G$330, MATCH(Clutch!$A128, Scores!$E$2:$E$330, 0))</f>
        <v>JC</v>
      </c>
      <c r="C128" s="1" t="s">
        <v>4</v>
      </c>
      <c r="D128" s="1">
        <f>SUMIFS(INDEX(Scores!$H$2:$N$330, 0, MATCH($C128, Scores!$H$1:$N$1, 0)), Scores!$E$2:$E$330, $A128, Scores!$F$2:$F$330, D$1)</f>
        <v>5</v>
      </c>
      <c r="E128" s="1">
        <f>SUMIFS(INDEX(Scores!$H$2:$N$330, 0, MATCH($C128, Scores!$H$1:$N$1, 0)), Scores!$E$2:$E$330, $A128, Scores!$F$2:$F$330, E$1)</f>
        <v>0</v>
      </c>
      <c r="F128" s="1">
        <f>SUMIFS(INDEX(Scores!$H$2:$N$330, 0, MATCH($C128, Scores!$H$1:$N$1, 0)), Scores!$E$2:$E$330, $A128, Scores!$F$2:$F$330, F$1)</f>
        <v>1</v>
      </c>
      <c r="G128" s="1">
        <f>SUMIFS(INDEX(Scores!$H$2:$N$330, 0, MATCH($C128, Scores!$H$1:$N$1, 0)), Scores!$E$2:$E$330, $A128, Scores!$F$2:$F$330,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INDEX(Scores!$G$2:$G$330, MATCH(Clutch!$A129, Scores!$E$2:$E$330, 0))</f>
        <v>JC</v>
      </c>
      <c r="C129" s="1" t="s">
        <v>5</v>
      </c>
      <c r="D129" s="1">
        <f>SUMIFS(INDEX(Scores!$H$2:$N$330, 0, MATCH($C129, Scores!$H$1:$N$1, 0)), Scores!$E$2:$E$330, $A129, Scores!$F$2:$F$330, D$1)</f>
        <v>1</v>
      </c>
      <c r="E129" s="1">
        <f>SUMIFS(INDEX(Scores!$H$2:$N$330, 0, MATCH($C129, Scores!$H$1:$N$1, 0)), Scores!$E$2:$E$330, $A129, Scores!$F$2:$F$330, E$1)</f>
        <v>2</v>
      </c>
      <c r="F129" s="1">
        <f>SUMIFS(INDEX(Scores!$H$2:$N$330, 0, MATCH($C129, Scores!$H$1:$N$1, 0)), Scores!$E$2:$E$330, $A129, Scores!$F$2:$F$330, F$1)</f>
        <v>0</v>
      </c>
      <c r="G129" s="1">
        <f>SUMIFS(INDEX(Scores!$H$2:$N$330, 0, MATCH($C129, Scores!$H$1:$N$1, 0)), Scores!$E$2:$E$330, $A129, Scores!$F$2:$F$330,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INDEX(Scores!$G$2:$G$330, MATCH(Clutch!$A130, Scores!$E$2:$E$330, 0))</f>
        <v>CJ</v>
      </c>
      <c r="C130" s="1" t="s">
        <v>4</v>
      </c>
      <c r="D130" s="1">
        <f>SUMIFS(INDEX(Scores!$H$2:$N$330, 0, MATCH($C130, Scores!$H$1:$N$1, 0)), Scores!$E$2:$E$330, $A130, Scores!$F$2:$F$330, D$1)</f>
        <v>5</v>
      </c>
      <c r="E130" s="1">
        <f>SUMIFS(INDEX(Scores!$H$2:$N$330, 0, MATCH($C130, Scores!$H$1:$N$1, 0)), Scores!$E$2:$E$330, $A130, Scores!$F$2:$F$330, E$1)</f>
        <v>0</v>
      </c>
      <c r="F130" s="1">
        <f>SUMIFS(INDEX(Scores!$H$2:$N$330, 0, MATCH($C130, Scores!$H$1:$N$1, 0)), Scores!$E$2:$E$330, $A130, Scores!$F$2:$F$330, F$1)</f>
        <v>6</v>
      </c>
      <c r="G130" s="1">
        <f>SUMIFS(INDEX(Scores!$H$2:$N$330, 0, MATCH($C130, Scores!$H$1:$N$1, 0)), Scores!$E$2:$E$330, $A130, Scores!$F$2:$F$330,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INDEX(Scores!$G$2:$G$330, MATCH(Clutch!$A131, Scores!$E$2:$E$330, 0))</f>
        <v>CJ</v>
      </c>
      <c r="C131" s="1" t="s">
        <v>5</v>
      </c>
      <c r="D131" s="1">
        <f>SUMIFS(INDEX(Scores!$H$2:$N$330, 0, MATCH($C131, Scores!$H$1:$N$1, 0)), Scores!$E$2:$E$330, $A131, Scores!$F$2:$F$330, D$1)</f>
        <v>1</v>
      </c>
      <c r="E131" s="1">
        <f>SUMIFS(INDEX(Scores!$H$2:$N$330, 0, MATCH($C131, Scores!$H$1:$N$1, 0)), Scores!$E$2:$E$330, $A131, Scores!$F$2:$F$330, E$1)</f>
        <v>1</v>
      </c>
      <c r="F131" s="1">
        <f>SUMIFS(INDEX(Scores!$H$2:$N$330, 0, MATCH($C131, Scores!$H$1:$N$1, 0)), Scores!$E$2:$E$330, $A131, Scores!$F$2:$F$330, F$1)</f>
        <v>1</v>
      </c>
      <c r="G131" s="1">
        <f>SUMIFS(INDEX(Scores!$H$2:$N$330, 0, MATCH($C131, Scores!$H$1:$N$1, 0)), Scores!$E$2:$E$330, $A131, Scores!$F$2:$F$330,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INDEX(Scores!$G$2:$G$330, MATCH(Clutch!$A132, Scores!$E$2:$E$330, 0))</f>
        <v>JCQ</v>
      </c>
      <c r="C132" s="1" t="s">
        <v>4</v>
      </c>
      <c r="D132" s="1">
        <f>SUMIFS(INDEX(Scores!$H$2:$N$330, 0, MATCH($C132, Scores!$H$1:$N$1, 0)), Scores!$E$2:$E$330, $A132, Scores!$F$2:$F$330, D$1)</f>
        <v>3</v>
      </c>
      <c r="E132" s="1">
        <f>SUMIFS(INDEX(Scores!$H$2:$N$330, 0, MATCH($C132, Scores!$H$1:$N$1, 0)), Scores!$E$2:$E$330, $A132, Scores!$F$2:$F$330, E$1)</f>
        <v>3</v>
      </c>
      <c r="F132" s="1">
        <f>SUMIFS(INDEX(Scores!$H$2:$N$330, 0, MATCH($C132, Scores!$H$1:$N$1, 0)), Scores!$E$2:$E$330, $A132, Scores!$F$2:$F$330, F$1)</f>
        <v>4</v>
      </c>
      <c r="G132" s="1">
        <f>SUMIFS(INDEX(Scores!$H$2:$N$330, 0, MATCH($C132, Scores!$H$1:$N$1, 0)), Scores!$E$2:$E$330, $A132, Scores!$F$2:$F$330,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INDEX(Scores!$G$2:$G$330, MATCH(Clutch!$A133, Scores!$E$2:$E$330, 0))</f>
        <v>JCQ</v>
      </c>
      <c r="C133" s="1" t="s">
        <v>5</v>
      </c>
      <c r="D133" s="1">
        <f>SUMIFS(INDEX(Scores!$H$2:$N$330, 0, MATCH($C133, Scores!$H$1:$N$1, 0)), Scores!$E$2:$E$330, $A133, Scores!$F$2:$F$330, D$1)</f>
        <v>1</v>
      </c>
      <c r="E133" s="1">
        <f>SUMIFS(INDEX(Scores!$H$2:$N$330, 0, MATCH($C133, Scores!$H$1:$N$1, 0)), Scores!$E$2:$E$330, $A133, Scores!$F$2:$F$330, E$1)</f>
        <v>0</v>
      </c>
      <c r="F133" s="1">
        <f>SUMIFS(INDEX(Scores!$H$2:$N$330, 0, MATCH($C133, Scores!$H$1:$N$1, 0)), Scores!$E$2:$E$330, $A133, Scores!$F$2:$F$330, F$1)</f>
        <v>0</v>
      </c>
      <c r="G133" s="1">
        <f>SUMIFS(INDEX(Scores!$H$2:$N$330, 0, MATCH($C133, Scores!$H$1:$N$1, 0)), Scores!$E$2:$E$330, $A133, Scores!$F$2:$F$330,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7" si="268">A132+1</f>
        <v>69</v>
      </c>
      <c r="B134" s="1" t="str">
        <f>INDEX(Scores!$G$2:$G$330, MATCH(Clutch!$A134, Scores!$E$2:$E$330, 0))</f>
        <v>CJQ</v>
      </c>
      <c r="C134" s="1" t="s">
        <v>4</v>
      </c>
      <c r="D134" s="1">
        <f>SUMIFS(INDEX(Scores!$H$2:$N$330, 0, MATCH($C134, Scores!$H$1:$N$1, 0)), Scores!$E$2:$E$330, $A134, Scores!$F$2:$F$330, D$1)</f>
        <v>2</v>
      </c>
      <c r="E134" s="1">
        <f>SUMIFS(INDEX(Scores!$H$2:$N$330, 0, MATCH($C134, Scores!$H$1:$N$1, 0)), Scores!$E$2:$E$330, $A134, Scores!$F$2:$F$330, E$1)</f>
        <v>3</v>
      </c>
      <c r="F134" s="1">
        <f>SUMIFS(INDEX(Scores!$H$2:$N$330, 0, MATCH($C134, Scores!$H$1:$N$1, 0)), Scores!$E$2:$E$330, $A134, Scores!$F$2:$F$330, F$1)</f>
        <v>6</v>
      </c>
      <c r="G134" s="1">
        <f>SUMIFS(INDEX(Scores!$H$2:$N$330, 0, MATCH($C134, Scores!$H$1:$N$1, 0)), Scores!$E$2:$E$330, $A134, Scores!$F$2:$F$330,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INDEX(Scores!$G$2:$G$330, MATCH(Clutch!$A135, Scores!$E$2:$E$330, 0))</f>
        <v>CJQ</v>
      </c>
      <c r="C135" s="1" t="s">
        <v>5</v>
      </c>
      <c r="D135" s="1">
        <f>SUMIFS(INDEX(Scores!$H$2:$N$330, 0, MATCH($C135, Scores!$H$1:$N$1, 0)), Scores!$E$2:$E$330, $A135, Scores!$F$2:$F$330, D$1)</f>
        <v>0</v>
      </c>
      <c r="E135" s="1">
        <f>SUMIFS(INDEX(Scores!$H$2:$N$330, 0, MATCH($C135, Scores!$H$1:$N$1, 0)), Scores!$E$2:$E$330, $A135, Scores!$F$2:$F$330, E$1)</f>
        <v>2</v>
      </c>
      <c r="F135" s="1">
        <f>SUMIFS(INDEX(Scores!$H$2:$N$330, 0, MATCH($C135, Scores!$H$1:$N$1, 0)), Scores!$E$2:$E$330, $A135, Scores!$F$2:$F$330, F$1)</f>
        <v>3</v>
      </c>
      <c r="G135" s="1">
        <f>SUMIFS(INDEX(Scores!$H$2:$N$330, 0, MATCH($C135, Scores!$H$1:$N$1, 0)), Scores!$E$2:$E$330, $A135, Scores!$F$2:$F$330,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INDEX(Scores!$G$2:$G$330, MATCH(Clutch!$A136, Scores!$E$2:$E$330, 0))</f>
        <v>JC</v>
      </c>
      <c r="C136" s="1" t="s">
        <v>4</v>
      </c>
      <c r="D136" s="1">
        <f>SUMIFS(INDEX(Scores!$H$2:$N$330, 0, MATCH($C136, Scores!$H$1:$N$1, 0)), Scores!$E$2:$E$330, $A136, Scores!$F$2:$F$330, D$1)</f>
        <v>0</v>
      </c>
      <c r="E136" s="1">
        <f>SUMIFS(INDEX(Scores!$H$2:$N$330, 0, MATCH($C136, Scores!$H$1:$N$1, 0)), Scores!$E$2:$E$330, $A136, Scores!$F$2:$F$330, E$1)</f>
        <v>5</v>
      </c>
      <c r="F136" s="1">
        <f>SUMIFS(INDEX(Scores!$H$2:$N$330, 0, MATCH($C136, Scores!$H$1:$N$1, 0)), Scores!$E$2:$E$330, $A136, Scores!$F$2:$F$330, F$1)</f>
        <v>4</v>
      </c>
      <c r="G136" s="1">
        <f>SUMIFS(INDEX(Scores!$H$2:$N$330, 0, MATCH($C136, Scores!$H$1:$N$1, 0)), Scores!$E$2:$E$330, $A136, Scores!$F$2:$F$330,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INDEX(Scores!$G$2:$G$330, MATCH(Clutch!$A137, Scores!$E$2:$E$330, 0))</f>
        <v>JC</v>
      </c>
      <c r="C137" s="1" t="s">
        <v>5</v>
      </c>
      <c r="D137" s="1">
        <f>SUMIFS(INDEX(Scores!$H$2:$N$330, 0, MATCH($C137, Scores!$H$1:$N$1, 0)), Scores!$E$2:$E$330, $A137, Scores!$F$2:$F$330, D$1)</f>
        <v>4</v>
      </c>
      <c r="E137" s="1">
        <f>SUMIFS(INDEX(Scores!$H$2:$N$330, 0, MATCH($C137, Scores!$H$1:$N$1, 0)), Scores!$E$2:$E$330, $A137, Scores!$F$2:$F$330, E$1)</f>
        <v>2</v>
      </c>
      <c r="F137" s="1">
        <f>SUMIFS(INDEX(Scores!$H$2:$N$330, 0, MATCH($C137, Scores!$H$1:$N$1, 0)), Scores!$E$2:$E$330, $A137, Scores!$F$2:$F$330, F$1)</f>
        <v>1</v>
      </c>
      <c r="G137" s="1">
        <f>SUMIFS(INDEX(Scores!$H$2:$N$330, 0, MATCH($C137, Scores!$H$1:$N$1, 0)), Scores!$E$2:$E$330, $A137, Scores!$F$2:$F$330,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INDEX(Scores!$G$2:$G$330, MATCH(Clutch!$A138, Scores!$E$2:$E$330, 0))</f>
        <v>CJ</v>
      </c>
      <c r="C138" s="1" t="s">
        <v>4</v>
      </c>
      <c r="D138" s="1">
        <f>SUMIFS(INDEX(Scores!$H$2:$N$330, 0, MATCH($C138, Scores!$H$1:$N$1, 0)), Scores!$E$2:$E$330, $A138, Scores!$F$2:$F$330, D$1)</f>
        <v>8</v>
      </c>
      <c r="E138" s="1">
        <f>SUMIFS(INDEX(Scores!$H$2:$N$330, 0, MATCH($C138, Scores!$H$1:$N$1, 0)), Scores!$E$2:$E$330, $A138, Scores!$F$2:$F$330, E$1)</f>
        <v>2</v>
      </c>
      <c r="F138" s="1">
        <f>SUMIFS(INDEX(Scores!$H$2:$N$330, 0, MATCH($C138, Scores!$H$1:$N$1, 0)), Scores!$E$2:$E$330, $A138, Scores!$F$2:$F$330, F$1)</f>
        <v>3</v>
      </c>
      <c r="G138" s="1">
        <f>SUMIFS(INDEX(Scores!$H$2:$N$330, 0, MATCH($C138, Scores!$H$1:$N$1, 0)), Scores!$E$2:$E$330, $A138, Scores!$F$2:$F$330,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INDEX(Scores!$G$2:$G$330, MATCH(Clutch!$A139, Scores!$E$2:$E$330, 0))</f>
        <v>CJ</v>
      </c>
      <c r="C139" s="1" t="s">
        <v>5</v>
      </c>
      <c r="D139" s="1">
        <f>SUMIFS(INDEX(Scores!$H$2:$N$330, 0, MATCH($C139, Scores!$H$1:$N$1, 0)), Scores!$E$2:$E$330, $A139, Scores!$F$2:$F$330, D$1)</f>
        <v>3</v>
      </c>
      <c r="E139" s="1">
        <f>SUMIFS(INDEX(Scores!$H$2:$N$330, 0, MATCH($C139, Scores!$H$1:$N$1, 0)), Scores!$E$2:$E$330, $A139, Scores!$F$2:$F$330, E$1)</f>
        <v>2</v>
      </c>
      <c r="F139" s="1">
        <f>SUMIFS(INDEX(Scores!$H$2:$N$330, 0, MATCH($C139, Scores!$H$1:$N$1, 0)), Scores!$E$2:$E$330, $A139, Scores!$F$2:$F$330, F$1)</f>
        <v>3</v>
      </c>
      <c r="G139" s="1">
        <f>SUMIFS(INDEX(Scores!$H$2:$N$330, 0, MATCH($C139, Scores!$H$1:$N$1, 0)), Scores!$E$2:$E$330, $A139, Scores!$F$2:$F$330,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INDEX(Scores!$G$2:$G$330, MATCH(Clutch!$A140, Scores!$E$2:$E$330, 0))</f>
        <v>DCJ</v>
      </c>
      <c r="C140" s="1" t="s">
        <v>4</v>
      </c>
      <c r="D140" s="1">
        <f>SUMIFS(INDEX(Scores!$H$2:$N$330, 0, MATCH($C140, Scores!$H$1:$N$1, 0)), Scores!$E$2:$E$330, $A140, Scores!$F$2:$F$330, D$1)</f>
        <v>3</v>
      </c>
      <c r="E140" s="1">
        <f>SUMIFS(INDEX(Scores!$H$2:$N$330, 0, MATCH($C140, Scores!$H$1:$N$1, 0)), Scores!$E$2:$E$330, $A140, Scores!$F$2:$F$330, E$1)</f>
        <v>0</v>
      </c>
      <c r="F140" s="1">
        <f>SUMIFS(INDEX(Scores!$H$2:$N$330, 0, MATCH($C140, Scores!$H$1:$N$1, 0)), Scores!$E$2:$E$330, $A140, Scores!$F$2:$F$330, F$1)</f>
        <v>1</v>
      </c>
      <c r="G140" s="1">
        <f>SUMIFS(INDEX(Scores!$H$2:$N$330, 0, MATCH($C140, Scores!$H$1:$N$1, 0)), Scores!$E$2:$E$330, $A140, Scores!$F$2:$F$330,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INDEX(Scores!$G$2:$G$330, MATCH(Clutch!$A141, Scores!$E$2:$E$330, 0))</f>
        <v>DCJ</v>
      </c>
      <c r="C141" s="1" t="s">
        <v>5</v>
      </c>
      <c r="D141" s="1">
        <f>SUMIFS(INDEX(Scores!$H$2:$N$330, 0, MATCH($C141, Scores!$H$1:$N$1, 0)), Scores!$E$2:$E$330, $A141, Scores!$F$2:$F$330, D$1)</f>
        <v>0</v>
      </c>
      <c r="E141" s="1">
        <f>SUMIFS(INDEX(Scores!$H$2:$N$330, 0, MATCH($C141, Scores!$H$1:$N$1, 0)), Scores!$E$2:$E$330, $A141, Scores!$F$2:$F$330, E$1)</f>
        <v>1</v>
      </c>
      <c r="F141" s="1">
        <f>SUMIFS(INDEX(Scores!$H$2:$N$330, 0, MATCH($C141, Scores!$H$1:$N$1, 0)), Scores!$E$2:$E$330, $A141, Scores!$F$2:$F$330, F$1)</f>
        <v>0</v>
      </c>
      <c r="G141" s="1">
        <f>SUMIFS(INDEX(Scores!$H$2:$N$330, 0, MATCH($C141, Scores!$H$1:$N$1, 0)), Scores!$E$2:$E$330, $A141, Scores!$F$2:$F$330,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INDEX(Scores!$G$2:$G$330, MATCH(Clutch!$A142, Scores!$E$2:$E$330, 0))</f>
        <v>JC</v>
      </c>
      <c r="C142" s="1" t="s">
        <v>4</v>
      </c>
      <c r="D142" s="1">
        <f>SUMIFS(INDEX(Scores!$H$2:$N$330, 0, MATCH($C142, Scores!$H$1:$N$1, 0)), Scores!$E$2:$E$330, $A142, Scores!$F$2:$F$330, D$1)</f>
        <v>1</v>
      </c>
      <c r="E142" s="1">
        <f>SUMIFS(INDEX(Scores!$H$2:$N$330, 0, MATCH($C142, Scores!$H$1:$N$1, 0)), Scores!$E$2:$E$330, $A142, Scores!$F$2:$F$330, E$1)</f>
        <v>0</v>
      </c>
      <c r="F142" s="1">
        <f>SUMIFS(INDEX(Scores!$H$2:$N$330, 0, MATCH($C142, Scores!$H$1:$N$1, 0)), Scores!$E$2:$E$330, $A142, Scores!$F$2:$F$330, F$1)</f>
        <v>1</v>
      </c>
      <c r="G142" s="1">
        <f>SUMIFS(INDEX(Scores!$H$2:$N$330, 0, MATCH($C142, Scores!$H$1:$N$1, 0)), Scores!$E$2:$E$330, $A142, Scores!$F$2:$F$330,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INDEX(Scores!$G$2:$G$330, MATCH(Clutch!$A143, Scores!$E$2:$E$330, 0))</f>
        <v>JC</v>
      </c>
      <c r="C143" s="1" t="s">
        <v>5</v>
      </c>
      <c r="D143" s="1">
        <f>SUMIFS(INDEX(Scores!$H$2:$N$330, 0, MATCH($C143, Scores!$H$1:$N$1, 0)), Scores!$E$2:$E$330, $A143, Scores!$F$2:$F$330, D$1)</f>
        <v>6</v>
      </c>
      <c r="E143" s="1">
        <f>SUMIFS(INDEX(Scores!$H$2:$N$330, 0, MATCH($C143, Scores!$H$1:$N$1, 0)), Scores!$E$2:$E$330, $A143, Scores!$F$2:$F$330, E$1)</f>
        <v>4</v>
      </c>
      <c r="F143" s="1">
        <f>SUMIFS(INDEX(Scores!$H$2:$N$330, 0, MATCH($C143, Scores!$H$1:$N$1, 0)), Scores!$E$2:$E$330, $A143, Scores!$F$2:$F$330, F$1)</f>
        <v>0</v>
      </c>
      <c r="G143" s="1">
        <f>SUMIFS(INDEX(Scores!$H$2:$N$330, 0, MATCH($C143, Scores!$H$1:$N$1, 0)), Scores!$E$2:$E$330, $A143, Scores!$F$2:$F$330,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INDEX(Scores!$G$2:$G$330, MATCH(Clutch!$A144, Scores!$E$2:$E$330, 0))</f>
        <v>JCD</v>
      </c>
      <c r="C144" s="1" t="s">
        <v>4</v>
      </c>
      <c r="D144" s="1">
        <f>SUMIFS(INDEX(Scores!$H$2:$N$330, 0, MATCH($C144, Scores!$H$1:$N$1, 0)), Scores!$E$2:$E$330, $A144, Scores!$F$2:$F$330, D$1)</f>
        <v>4</v>
      </c>
      <c r="E144" s="1">
        <f>SUMIFS(INDEX(Scores!$H$2:$N$330, 0, MATCH($C144, Scores!$H$1:$N$1, 0)), Scores!$E$2:$E$330, $A144, Scores!$F$2:$F$330, E$1)</f>
        <v>1</v>
      </c>
      <c r="F144" s="1">
        <f>SUMIFS(INDEX(Scores!$H$2:$N$330, 0, MATCH($C144, Scores!$H$1:$N$1, 0)), Scores!$E$2:$E$330, $A144, Scores!$F$2:$F$330, F$1)</f>
        <v>2</v>
      </c>
      <c r="G144" s="1">
        <f>SUMIFS(INDEX(Scores!$H$2:$N$330, 0, MATCH($C144, Scores!$H$1:$N$1, 0)), Scores!$E$2:$E$330, $A144, Scores!$F$2:$F$330,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INDEX(Scores!$G$2:$G$330, MATCH(Clutch!$A145, Scores!$E$2:$E$330, 0))</f>
        <v>JCD</v>
      </c>
      <c r="C145" s="1" t="s">
        <v>5</v>
      </c>
      <c r="D145" s="1">
        <f>SUMIFS(INDEX(Scores!$H$2:$N$330, 0, MATCH($C145, Scores!$H$1:$N$1, 0)), Scores!$E$2:$E$330, $A145, Scores!$F$2:$F$330, D$1)</f>
        <v>0</v>
      </c>
      <c r="E145" s="1">
        <f>SUMIFS(INDEX(Scores!$H$2:$N$330, 0, MATCH($C145, Scores!$H$1:$N$1, 0)), Scores!$E$2:$E$330, $A145, Scores!$F$2:$F$330, E$1)</f>
        <v>1</v>
      </c>
      <c r="F145" s="1">
        <f>SUMIFS(INDEX(Scores!$H$2:$N$330, 0, MATCH($C145, Scores!$H$1:$N$1, 0)), Scores!$E$2:$E$330, $A145, Scores!$F$2:$F$330, F$1)</f>
        <v>0</v>
      </c>
      <c r="G145" s="1">
        <f>SUMIFS(INDEX(Scores!$H$2:$N$330, 0, MATCH($C145, Scores!$H$1:$N$1, 0)), Scores!$E$2:$E$330, $A145, Scores!$F$2:$F$330,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INDEX(Scores!$G$2:$G$330, MATCH(Clutch!$A146, Scores!$E$2:$E$330, 0))</f>
        <v>CJ</v>
      </c>
      <c r="C146" s="1" t="s">
        <v>4</v>
      </c>
      <c r="D146" s="1">
        <f>SUMIFS(INDEX(Scores!$H$2:$N$330, 0, MATCH($C146, Scores!$H$1:$N$1, 0)), Scores!$E$2:$E$330, $A146, Scores!$F$2:$F$330, D$1)</f>
        <v>5</v>
      </c>
      <c r="E146" s="1">
        <f>SUMIFS(INDEX(Scores!$H$2:$N$330, 0, MATCH($C146, Scores!$H$1:$N$1, 0)), Scores!$E$2:$E$330, $A146, Scores!$F$2:$F$330, E$1)</f>
        <v>2</v>
      </c>
      <c r="F146" s="1">
        <f>SUMIFS(INDEX(Scores!$H$2:$N$330, 0, MATCH($C146, Scores!$H$1:$N$1, 0)), Scores!$E$2:$E$330, $A146, Scores!$F$2:$F$330, F$1)</f>
        <v>0</v>
      </c>
      <c r="G146" s="1">
        <f>SUMIFS(INDEX(Scores!$H$2:$N$330, 0, MATCH($C146, Scores!$H$1:$N$1, 0)), Scores!$E$2:$E$330, $A146, Scores!$F$2:$F$330,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INDEX(Scores!$G$2:$G$330, MATCH(Clutch!$A147, Scores!$E$2:$E$330, 0))</f>
        <v>CJ</v>
      </c>
      <c r="C147" s="1" t="s">
        <v>5</v>
      </c>
      <c r="D147" s="1">
        <f>SUMIFS(INDEX(Scores!$H$2:$N$330, 0, MATCH($C147, Scores!$H$1:$N$1, 0)), Scores!$E$2:$E$330, $A147, Scores!$F$2:$F$330, D$1)</f>
        <v>4</v>
      </c>
      <c r="E147" s="1">
        <f>SUMIFS(INDEX(Scores!$H$2:$N$330, 0, MATCH($C147, Scores!$H$1:$N$1, 0)), Scores!$E$2:$E$330, $A147, Scores!$F$2:$F$330, E$1)</f>
        <v>3</v>
      </c>
      <c r="F147" s="1">
        <f>SUMIFS(INDEX(Scores!$H$2:$N$330, 0, MATCH($C147, Scores!$H$1:$N$1, 0)), Scores!$E$2:$E$330, $A147, Scores!$F$2:$F$330, F$1)</f>
        <v>0</v>
      </c>
      <c r="G147" s="1">
        <f>SUMIFS(INDEX(Scores!$H$2:$N$330, 0, MATCH($C147, Scores!$H$1:$N$1, 0)), Scores!$E$2:$E$330, $A147, Scores!$F$2:$F$330,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INDEX(Scores!$G$2:$G$330, MATCH(Clutch!$A148, Scores!$E$2:$E$330, 0))</f>
        <v>JC</v>
      </c>
      <c r="C148" s="1" t="s">
        <v>4</v>
      </c>
      <c r="D148" s="1">
        <f>SUMIFS(INDEX(Scores!$H$2:$N$330, 0, MATCH($C148, Scores!$H$1:$N$1, 0)), Scores!$E$2:$E$330, $A148, Scores!$F$2:$F$330, D$1)</f>
        <v>1</v>
      </c>
      <c r="E148" s="1">
        <f>SUMIFS(INDEX(Scores!$H$2:$N$330, 0, MATCH($C148, Scores!$H$1:$N$1, 0)), Scores!$E$2:$E$330, $A148, Scores!$F$2:$F$330, E$1)</f>
        <v>0</v>
      </c>
      <c r="F148" s="1">
        <f>SUMIFS(INDEX(Scores!$H$2:$N$330, 0, MATCH($C148, Scores!$H$1:$N$1, 0)), Scores!$E$2:$E$330, $A148, Scores!$F$2:$F$330, F$1)</f>
        <v>4</v>
      </c>
      <c r="G148" s="1">
        <f>SUMIFS(INDEX(Scores!$H$2:$N$330, 0, MATCH($C148, Scores!$H$1:$N$1, 0)), Scores!$E$2:$E$330, $A148, Scores!$F$2:$F$330,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INDEX(Scores!$G$2:$G$330, MATCH(Clutch!$A149, Scores!$E$2:$E$330, 0))</f>
        <v>JC</v>
      </c>
      <c r="C149" s="1" t="s">
        <v>5</v>
      </c>
      <c r="D149" s="1">
        <f>SUMIFS(INDEX(Scores!$H$2:$N$330, 0, MATCH($C149, Scores!$H$1:$N$1, 0)), Scores!$E$2:$E$330, $A149, Scores!$F$2:$F$330, D$1)</f>
        <v>0</v>
      </c>
      <c r="E149" s="1">
        <f>SUMIFS(INDEX(Scores!$H$2:$N$330, 0, MATCH($C149, Scores!$H$1:$N$1, 0)), Scores!$E$2:$E$330, $A149, Scores!$F$2:$F$330, E$1)</f>
        <v>0</v>
      </c>
      <c r="F149" s="1">
        <f>SUMIFS(INDEX(Scores!$H$2:$N$330, 0, MATCH($C149, Scores!$H$1:$N$1, 0)), Scores!$E$2:$E$330, $A149, Scores!$F$2:$F$330, F$1)</f>
        <v>0</v>
      </c>
      <c r="G149" s="1">
        <f>SUMIFS(INDEX(Scores!$H$2:$N$330, 0, MATCH($C149, Scores!$H$1:$N$1, 0)), Scores!$E$2:$E$330, $A149, Scores!$F$2:$F$330,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INDEX(Scores!$G$2:$G$330, MATCH(Clutch!$A150, Scores!$E$2:$E$330, 0))</f>
        <v>QCJ</v>
      </c>
      <c r="C150" s="1" t="s">
        <v>4</v>
      </c>
      <c r="D150" s="1">
        <f>SUMIFS(INDEX(Scores!$H$2:$N$330, 0, MATCH($C150, Scores!$H$1:$N$1, 0)), Scores!$E$2:$E$330, $A150, Scores!$F$2:$F$330, D$1)</f>
        <v>0</v>
      </c>
      <c r="E150" s="1">
        <f>SUMIFS(INDEX(Scores!$H$2:$N$330, 0, MATCH($C150, Scores!$H$1:$N$1, 0)), Scores!$E$2:$E$330, $A150, Scores!$F$2:$F$330, E$1)</f>
        <v>1</v>
      </c>
      <c r="F150" s="1">
        <f>SUMIFS(INDEX(Scores!$H$2:$N$330, 0, MATCH($C150, Scores!$H$1:$N$1, 0)), Scores!$E$2:$E$330, $A150, Scores!$F$2:$F$330, F$1)</f>
        <v>0</v>
      </c>
      <c r="G150" s="1">
        <f>SUMIFS(INDEX(Scores!$H$2:$N$330, 0, MATCH($C150, Scores!$H$1:$N$1, 0)), Scores!$E$2:$E$330, $A150, Scores!$F$2:$F$330,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INDEX(Scores!$G$2:$G$330, MATCH(Clutch!$A151, Scores!$E$2:$E$330, 0))</f>
        <v>QCJ</v>
      </c>
      <c r="C151" s="1" t="s">
        <v>5</v>
      </c>
      <c r="D151" s="1">
        <f>SUMIFS(INDEX(Scores!$H$2:$N$330, 0, MATCH($C151, Scores!$H$1:$N$1, 0)), Scores!$E$2:$E$330, $A151, Scores!$F$2:$F$330, D$1)</f>
        <v>0</v>
      </c>
      <c r="E151" s="1">
        <f>SUMIFS(INDEX(Scores!$H$2:$N$330, 0, MATCH($C151, Scores!$H$1:$N$1, 0)), Scores!$E$2:$E$330, $A151, Scores!$F$2:$F$330, E$1)</f>
        <v>5</v>
      </c>
      <c r="F151" s="1">
        <f>SUMIFS(INDEX(Scores!$H$2:$N$330, 0, MATCH($C151, Scores!$H$1:$N$1, 0)), Scores!$E$2:$E$330, $A151, Scores!$F$2:$F$330, F$1)</f>
        <v>0</v>
      </c>
      <c r="G151" s="1">
        <f>SUMIFS(INDEX(Scores!$H$2:$N$330, 0, MATCH($C151, Scores!$H$1:$N$1, 0)), Scores!$E$2:$E$330, $A151, Scores!$F$2:$F$330,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INDEX(Scores!$G$2:$G$330, MATCH(Clutch!$A152, Scores!$E$2:$E$330, 0))</f>
        <v>CJQD</v>
      </c>
      <c r="C152" s="1" t="s">
        <v>4</v>
      </c>
      <c r="D152" s="1">
        <f>SUMIFS(INDEX(Scores!$H$2:$N$330, 0, MATCH($C152, Scores!$H$1:$N$1, 0)), Scores!$E$2:$E$330, $A152, Scores!$F$2:$F$330, D$1)</f>
        <v>4</v>
      </c>
      <c r="E152" s="1">
        <f>SUMIFS(INDEX(Scores!$H$2:$N$330, 0, MATCH($C152, Scores!$H$1:$N$1, 0)), Scores!$E$2:$E$330, $A152, Scores!$F$2:$F$330, E$1)</f>
        <v>0</v>
      </c>
      <c r="F152" s="1">
        <f>SUMIFS(INDEX(Scores!$H$2:$N$330, 0, MATCH($C152, Scores!$H$1:$N$1, 0)), Scores!$E$2:$E$330, $A152, Scores!$F$2:$F$330, F$1)</f>
        <v>3</v>
      </c>
      <c r="G152" s="1">
        <f>SUMIFS(INDEX(Scores!$H$2:$N$330, 0, MATCH($C152, Scores!$H$1:$N$1, 0)), Scores!$E$2:$E$330, $A152, Scores!$F$2:$F$330,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INDEX(Scores!$G$2:$G$330, MATCH(Clutch!$A153, Scores!$E$2:$E$330, 0))</f>
        <v>CJQD</v>
      </c>
      <c r="C153" s="1" t="s">
        <v>5</v>
      </c>
      <c r="D153" s="1">
        <f>SUMIFS(INDEX(Scores!$H$2:$N$330, 0, MATCH($C153, Scores!$H$1:$N$1, 0)), Scores!$E$2:$E$330, $A153, Scores!$F$2:$F$330, D$1)</f>
        <v>0</v>
      </c>
      <c r="E153" s="1">
        <f>SUMIFS(INDEX(Scores!$H$2:$N$330, 0, MATCH($C153, Scores!$H$1:$N$1, 0)), Scores!$E$2:$E$330, $A153, Scores!$F$2:$F$330, E$1)</f>
        <v>1</v>
      </c>
      <c r="F153" s="1">
        <f>SUMIFS(INDEX(Scores!$H$2:$N$330, 0, MATCH($C153, Scores!$H$1:$N$1, 0)), Scores!$E$2:$E$330, $A153, Scores!$F$2:$F$330, F$1)</f>
        <v>0</v>
      </c>
      <c r="G153" s="1">
        <f>SUMIFS(INDEX(Scores!$H$2:$N$330, 0, MATCH($C153, Scores!$H$1:$N$1, 0)), Scores!$E$2:$E$330, $A153, Scores!$F$2:$F$330,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INDEX(Scores!$G$2:$G$330, MATCH(Clutch!$A154, Scores!$E$2:$E$330, 0))</f>
        <v>CJQ</v>
      </c>
      <c r="C154" s="1" t="s">
        <v>4</v>
      </c>
      <c r="D154" s="1">
        <f>SUMIFS(INDEX(Scores!$H$2:$N$330, 0, MATCH($C154, Scores!$H$1:$N$1, 0)), Scores!$E$2:$E$330, $A154, Scores!$F$2:$F$330, D$1)</f>
        <v>3</v>
      </c>
      <c r="E154" s="1">
        <f>SUMIFS(INDEX(Scores!$H$2:$N$330, 0, MATCH($C154, Scores!$H$1:$N$1, 0)), Scores!$E$2:$E$330, $A154, Scores!$F$2:$F$330, E$1)</f>
        <v>4</v>
      </c>
      <c r="F154" s="1">
        <f>SUMIFS(INDEX(Scores!$H$2:$N$330, 0, MATCH($C154, Scores!$H$1:$N$1, 0)), Scores!$E$2:$E$330, $A154, Scores!$F$2:$F$330, F$1)</f>
        <v>5</v>
      </c>
      <c r="G154" s="1">
        <f>SUMIFS(INDEX(Scores!$H$2:$N$330, 0, MATCH($C154, Scores!$H$1:$N$1, 0)), Scores!$E$2:$E$330, $A154, Scores!$F$2:$F$330,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INDEX(Scores!$G$2:$G$330, MATCH(Clutch!$A155, Scores!$E$2:$E$330, 0))</f>
        <v>CJQ</v>
      </c>
      <c r="C155" s="1" t="s">
        <v>5</v>
      </c>
      <c r="D155" s="1">
        <f>SUMIFS(INDEX(Scores!$H$2:$N$330, 0, MATCH($C155, Scores!$H$1:$N$1, 0)), Scores!$E$2:$E$330, $A155, Scores!$F$2:$F$330, D$1)</f>
        <v>2</v>
      </c>
      <c r="E155" s="1">
        <f>SUMIFS(INDEX(Scores!$H$2:$N$330, 0, MATCH($C155, Scores!$H$1:$N$1, 0)), Scores!$E$2:$E$330, $A155, Scores!$F$2:$F$330, E$1)</f>
        <v>1</v>
      </c>
      <c r="F155" s="1">
        <f>SUMIFS(INDEX(Scores!$H$2:$N$330, 0, MATCH($C155, Scores!$H$1:$N$1, 0)), Scores!$E$2:$E$330, $A155, Scores!$F$2:$F$330, F$1)</f>
        <v>0</v>
      </c>
      <c r="G155" s="1">
        <f>SUMIFS(INDEX(Scores!$H$2:$N$330, 0, MATCH($C155, Scores!$H$1:$N$1, 0)), Scores!$E$2:$E$330, $A155, Scores!$F$2:$F$330,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INDEX(Scores!$G$2:$G$330, MATCH(Clutch!$A156, Scores!$E$2:$E$330, 0))</f>
        <v>CJ</v>
      </c>
      <c r="C156" s="1" t="s">
        <v>4</v>
      </c>
      <c r="D156" s="1">
        <f>SUMIFS(INDEX(Scores!$H$2:$N$330, 0, MATCH($C156, Scores!$H$1:$N$1, 0)), Scores!$E$2:$E$330, $A156, Scores!$F$2:$F$330, D$1)</f>
        <v>3</v>
      </c>
      <c r="E156" s="1">
        <f>SUMIFS(INDEX(Scores!$H$2:$N$330, 0, MATCH($C156, Scores!$H$1:$N$1, 0)), Scores!$E$2:$E$330, $A156, Scores!$F$2:$F$330, E$1)</f>
        <v>1</v>
      </c>
      <c r="F156" s="1">
        <f>SUMIFS(INDEX(Scores!$H$2:$N$330, 0, MATCH($C156, Scores!$H$1:$N$1, 0)), Scores!$E$2:$E$330, $A156, Scores!$F$2:$F$330, F$1)</f>
        <v>2</v>
      </c>
      <c r="G156" s="1">
        <f>SUMIFS(INDEX(Scores!$H$2:$N$330, 0, MATCH($C156, Scores!$H$1:$N$1, 0)), Scores!$E$2:$E$330, $A156, Scores!$F$2:$F$330,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INDEX(Scores!$G$2:$G$330, MATCH(Clutch!$A157, Scores!$E$2:$E$330, 0))</f>
        <v>CJ</v>
      </c>
      <c r="C157" s="1" t="s">
        <v>5</v>
      </c>
      <c r="D157" s="1">
        <f>SUMIFS(INDEX(Scores!$H$2:$N$330, 0, MATCH($C157, Scores!$H$1:$N$1, 0)), Scores!$E$2:$E$330, $A157, Scores!$F$2:$F$330, D$1)</f>
        <v>0</v>
      </c>
      <c r="E157" s="1">
        <f>SUMIFS(INDEX(Scores!$H$2:$N$330, 0, MATCH($C157, Scores!$H$1:$N$1, 0)), Scores!$E$2:$E$330, $A157, Scores!$F$2:$F$330, E$1)</f>
        <v>0</v>
      </c>
      <c r="F157" s="1">
        <f>SUMIFS(INDEX(Scores!$H$2:$N$330, 0, MATCH($C157, Scores!$H$1:$N$1, 0)), Scores!$E$2:$E$330, $A157, Scores!$F$2:$F$330, F$1)</f>
        <v>0</v>
      </c>
      <c r="G157" s="1">
        <f>SUMIFS(INDEX(Scores!$H$2:$N$330, 0, MATCH($C157, Scores!$H$1:$N$1, 0)), Scores!$E$2:$E$330, $A157, Scores!$F$2:$F$330,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INDEX(Scores!$G$2:$G$330, MATCH(Clutch!$A158, Scores!$E$2:$E$330, 0))</f>
        <v>JDC</v>
      </c>
      <c r="C158" s="1" t="s">
        <v>4</v>
      </c>
      <c r="D158" s="1">
        <f>SUMIFS(INDEX(Scores!$H$2:$N$330, 0, MATCH($C158, Scores!$H$1:$N$1, 0)), Scores!$E$2:$E$330, $A158, Scores!$F$2:$F$330, D$1)</f>
        <v>3</v>
      </c>
      <c r="E158" s="1">
        <f>SUMIFS(INDEX(Scores!$H$2:$N$330, 0, MATCH($C158, Scores!$H$1:$N$1, 0)), Scores!$E$2:$E$330, $A158, Scores!$F$2:$F$330, E$1)</f>
        <v>6</v>
      </c>
      <c r="F158" s="1">
        <f>SUMIFS(INDEX(Scores!$H$2:$N$330, 0, MATCH($C158, Scores!$H$1:$N$1, 0)), Scores!$E$2:$E$330, $A158, Scores!$F$2:$F$330, F$1)</f>
        <v>3</v>
      </c>
      <c r="G158" s="1">
        <f>SUMIFS(INDEX(Scores!$H$2:$N$330, 0, MATCH($C158, Scores!$H$1:$N$1, 0)), Scores!$E$2:$E$330, $A158, Scores!$F$2:$F$330,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INDEX(Scores!$G$2:$G$330, MATCH(Clutch!$A159, Scores!$E$2:$E$330, 0))</f>
        <v>JDC</v>
      </c>
      <c r="C159" s="1" t="s">
        <v>5</v>
      </c>
      <c r="D159" s="1">
        <f>SUMIFS(INDEX(Scores!$H$2:$N$330, 0, MATCH($C159, Scores!$H$1:$N$1, 0)), Scores!$E$2:$E$330, $A159, Scores!$F$2:$F$330, D$1)</f>
        <v>0</v>
      </c>
      <c r="E159" s="1">
        <f>SUMIFS(INDEX(Scores!$H$2:$N$330, 0, MATCH($C159, Scores!$H$1:$N$1, 0)), Scores!$E$2:$E$330, $A159, Scores!$F$2:$F$330, E$1)</f>
        <v>2</v>
      </c>
      <c r="F159" s="1">
        <f>SUMIFS(INDEX(Scores!$H$2:$N$330, 0, MATCH($C159, Scores!$H$1:$N$1, 0)), Scores!$E$2:$E$330, $A159, Scores!$F$2:$F$330, F$1)</f>
        <v>3</v>
      </c>
      <c r="G159" s="1">
        <f>SUMIFS(INDEX(Scores!$H$2:$N$330, 0, MATCH($C159, Scores!$H$1:$N$1, 0)), Scores!$E$2:$E$330, $A159, Scores!$F$2:$F$330,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INDEX(Scores!$G$2:$G$330, MATCH(Clutch!$A160, Scores!$E$2:$E$330, 0))</f>
        <v>CJ</v>
      </c>
      <c r="C160" s="1" t="s">
        <v>4</v>
      </c>
      <c r="D160" s="1">
        <f>SUMIFS(INDEX(Scores!$H$2:$N$330, 0, MATCH($C160, Scores!$H$1:$N$1, 0)), Scores!$E$2:$E$330, $A160, Scores!$F$2:$F$330, D$1)</f>
        <v>6</v>
      </c>
      <c r="E160" s="1">
        <f>SUMIFS(INDEX(Scores!$H$2:$N$330, 0, MATCH($C160, Scores!$H$1:$N$1, 0)), Scores!$E$2:$E$330, $A160, Scores!$F$2:$F$330, E$1)</f>
        <v>3</v>
      </c>
      <c r="F160" s="1">
        <f>SUMIFS(INDEX(Scores!$H$2:$N$330, 0, MATCH($C160, Scores!$H$1:$N$1, 0)), Scores!$E$2:$E$330, $A160, Scores!$F$2:$F$330, F$1)</f>
        <v>3</v>
      </c>
      <c r="G160" s="1">
        <f>SUMIFS(INDEX(Scores!$H$2:$N$330, 0, MATCH($C160, Scores!$H$1:$N$1, 0)), Scores!$E$2:$E$330, $A160, Scores!$F$2:$F$330,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INDEX(Scores!$G$2:$G$330, MATCH(Clutch!$A161, Scores!$E$2:$E$330, 0))</f>
        <v>CJ</v>
      </c>
      <c r="C161" s="1" t="s">
        <v>5</v>
      </c>
      <c r="D161" s="1">
        <f>SUMIFS(INDEX(Scores!$H$2:$N$330, 0, MATCH($C161, Scores!$H$1:$N$1, 0)), Scores!$E$2:$E$330, $A161, Scores!$F$2:$F$330, D$1)</f>
        <v>4</v>
      </c>
      <c r="E161" s="1">
        <f>SUMIFS(INDEX(Scores!$H$2:$N$330, 0, MATCH($C161, Scores!$H$1:$N$1, 0)), Scores!$E$2:$E$330, $A161, Scores!$F$2:$F$330, E$1)</f>
        <v>0</v>
      </c>
      <c r="F161" s="1">
        <f>SUMIFS(INDEX(Scores!$H$2:$N$330, 0, MATCH($C161, Scores!$H$1:$N$1, 0)), Scores!$E$2:$E$330, $A161, Scores!$F$2:$F$330, F$1)</f>
        <v>1</v>
      </c>
      <c r="G161" s="1">
        <f>SUMIFS(INDEX(Scores!$H$2:$N$330, 0, MATCH($C161, Scores!$H$1:$N$1, 0)), Scores!$E$2:$E$330, $A161, Scores!$F$2:$F$330,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INDEX(Scores!$G$2:$G$330, MATCH(Clutch!$A162, Scores!$E$2:$E$330, 0))</f>
        <v>JC</v>
      </c>
      <c r="C162" s="1" t="s">
        <v>4</v>
      </c>
      <c r="D162" s="1">
        <f>SUMIFS(INDEX(Scores!$H$2:$N$330, 0, MATCH($C162, Scores!$H$1:$N$1, 0)), Scores!$E$2:$E$330, $A162, Scores!$F$2:$F$330, D$1)</f>
        <v>2</v>
      </c>
      <c r="E162" s="1">
        <f>SUMIFS(INDEX(Scores!$H$2:$N$330, 0, MATCH($C162, Scores!$H$1:$N$1, 0)), Scores!$E$2:$E$330, $A162, Scores!$F$2:$F$330, E$1)</f>
        <v>1</v>
      </c>
      <c r="F162" s="1">
        <f>SUMIFS(INDEX(Scores!$H$2:$N$330, 0, MATCH($C162, Scores!$H$1:$N$1, 0)), Scores!$E$2:$E$330, $A162, Scores!$F$2:$F$330, F$1)</f>
        <v>7</v>
      </c>
      <c r="G162" s="1">
        <f>SUMIFS(INDEX(Scores!$H$2:$N$330, 0, MATCH($C162, Scores!$H$1:$N$1, 0)), Scores!$E$2:$E$330, $A162, Scores!$F$2:$F$330,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INDEX(Scores!$G$2:$G$330, MATCH(Clutch!$A163, Scores!$E$2:$E$330, 0))</f>
        <v>JC</v>
      </c>
      <c r="C163" s="1" t="s">
        <v>5</v>
      </c>
      <c r="D163" s="1">
        <f>SUMIFS(INDEX(Scores!$H$2:$N$330, 0, MATCH($C163, Scores!$H$1:$N$1, 0)), Scores!$E$2:$E$330, $A163, Scores!$F$2:$F$330, D$1)</f>
        <v>3</v>
      </c>
      <c r="E163" s="1">
        <f>SUMIFS(INDEX(Scores!$H$2:$N$330, 0, MATCH($C163, Scores!$H$1:$N$1, 0)), Scores!$E$2:$E$330, $A163, Scores!$F$2:$F$330, E$1)</f>
        <v>0</v>
      </c>
      <c r="F163" s="1">
        <f>SUMIFS(INDEX(Scores!$H$2:$N$330, 0, MATCH($C163, Scores!$H$1:$N$1, 0)), Scores!$E$2:$E$330, $A163, Scores!$F$2:$F$330, F$1)</f>
        <v>2</v>
      </c>
      <c r="G163" s="1">
        <f>SUMIFS(INDEX(Scores!$H$2:$N$330, 0, MATCH($C163, Scores!$H$1:$N$1, 0)), Scores!$E$2:$E$330, $A163, Scores!$F$2:$F$330,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INDEX(Scores!$G$2:$G$330, MATCH(Clutch!$A164, Scores!$E$2:$E$330, 0))</f>
        <v>JC</v>
      </c>
      <c r="C164" s="1" t="s">
        <v>4</v>
      </c>
      <c r="D164" s="1">
        <f>SUMIFS(INDEX(Scores!$H$2:$N$330, 0, MATCH($C164, Scores!$H$1:$N$1, 0)), Scores!$E$2:$E$330, $A164, Scores!$F$2:$F$330, D$1)</f>
        <v>1</v>
      </c>
      <c r="E164" s="1">
        <f>SUMIFS(INDEX(Scores!$H$2:$N$330, 0, MATCH($C164, Scores!$H$1:$N$1, 0)), Scores!$E$2:$E$330, $A164, Scores!$F$2:$F$330, E$1)</f>
        <v>0</v>
      </c>
      <c r="F164" s="1">
        <f>SUMIFS(INDEX(Scores!$H$2:$N$330, 0, MATCH($C164, Scores!$H$1:$N$1, 0)), Scores!$E$2:$E$330, $A164, Scores!$F$2:$F$330, F$1)</f>
        <v>4</v>
      </c>
      <c r="G164" s="1">
        <f>SUMIFS(INDEX(Scores!$H$2:$N$330, 0, MATCH($C164, Scores!$H$1:$N$1, 0)), Scores!$E$2:$E$330, $A164, Scores!$F$2:$F$330,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INDEX(Scores!$G$2:$G$330, MATCH(Clutch!$A165, Scores!$E$2:$E$330, 0))</f>
        <v>JC</v>
      </c>
      <c r="C165" s="1" t="s">
        <v>5</v>
      </c>
      <c r="D165" s="1">
        <f>SUMIFS(INDEX(Scores!$H$2:$N$330, 0, MATCH($C165, Scores!$H$1:$N$1, 0)), Scores!$E$2:$E$330, $A165, Scores!$F$2:$F$330, D$1)</f>
        <v>0</v>
      </c>
      <c r="E165" s="1">
        <f>SUMIFS(INDEX(Scores!$H$2:$N$330, 0, MATCH($C165, Scores!$H$1:$N$1, 0)), Scores!$E$2:$E$330, $A165, Scores!$F$2:$F$330, E$1)</f>
        <v>2</v>
      </c>
      <c r="F165" s="1">
        <f>SUMIFS(INDEX(Scores!$H$2:$N$330, 0, MATCH($C165, Scores!$H$1:$N$1, 0)), Scores!$E$2:$E$330, $A165, Scores!$F$2:$F$330, F$1)</f>
        <v>3</v>
      </c>
      <c r="G165" s="1">
        <f>SUMIFS(INDEX(Scores!$H$2:$N$330, 0, MATCH($C165, Scores!$H$1:$N$1, 0)), Scores!$E$2:$E$330, $A165, Scores!$F$2:$F$330,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INDEX(Scores!$G$2:$G$330, MATCH(Clutch!$A166, Scores!$E$2:$E$330, 0))</f>
        <v>CJ</v>
      </c>
      <c r="C166" s="1" t="s">
        <v>4</v>
      </c>
      <c r="D166" s="1">
        <f>SUMIFS(INDEX(Scores!$H$2:$N$330, 0, MATCH($C166, Scores!$H$1:$N$1, 0)), Scores!$E$2:$E$330, $A166, Scores!$F$2:$F$330, D$1)</f>
        <v>3</v>
      </c>
      <c r="E166" s="1">
        <f>SUMIFS(INDEX(Scores!$H$2:$N$330, 0, MATCH($C166, Scores!$H$1:$N$1, 0)), Scores!$E$2:$E$330, $A166, Scores!$F$2:$F$330, E$1)</f>
        <v>3</v>
      </c>
      <c r="F166" s="1">
        <f>SUMIFS(INDEX(Scores!$H$2:$N$330, 0, MATCH($C166, Scores!$H$1:$N$1, 0)), Scores!$E$2:$E$330, $A166, Scores!$F$2:$F$330, F$1)</f>
        <v>2</v>
      </c>
      <c r="G166" s="1">
        <f>SUMIFS(INDEX(Scores!$H$2:$N$330, 0, MATCH($C166, Scores!$H$1:$N$1, 0)), Scores!$E$2:$E$330, $A166, Scores!$F$2:$F$330,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INDEX(Scores!$G$2:$G$330, MATCH(Clutch!$A167, Scores!$E$2:$E$330, 0))</f>
        <v>CJ</v>
      </c>
      <c r="C167" s="1" t="s">
        <v>5</v>
      </c>
      <c r="D167" s="1">
        <f>SUMIFS(INDEX(Scores!$H$2:$N$330, 0, MATCH($C167, Scores!$H$1:$N$1, 0)), Scores!$E$2:$E$330, $A167, Scores!$F$2:$F$330, D$1)</f>
        <v>0</v>
      </c>
      <c r="E167" s="1">
        <f>SUMIFS(INDEX(Scores!$H$2:$N$330, 0, MATCH($C167, Scores!$H$1:$N$1, 0)), Scores!$E$2:$E$330, $A167, Scores!$F$2:$F$330, E$1)</f>
        <v>0</v>
      </c>
      <c r="F167" s="1">
        <f>SUMIFS(INDEX(Scores!$H$2:$N$330, 0, MATCH($C167, Scores!$H$1:$N$1, 0)), Scores!$E$2:$E$330, $A167, Scores!$F$2:$F$330, F$1)</f>
        <v>4</v>
      </c>
      <c r="G167" s="1">
        <f>SUMIFS(INDEX(Scores!$H$2:$N$330, 0, MATCH($C167, Scores!$H$1:$N$1, 0)), Scores!$E$2:$E$330, $A167, Scores!$F$2:$F$330,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INDEX(Scores!$G$2:$G$330, MATCH(Clutch!$A168, Scores!$E$2:$E$330, 0))</f>
        <v>JC</v>
      </c>
      <c r="C168" s="1" t="s">
        <v>4</v>
      </c>
      <c r="D168" s="1">
        <f>SUMIFS(INDEX(Scores!$H$2:$N$330, 0, MATCH($C168, Scores!$H$1:$N$1, 0)), Scores!$E$2:$E$330, $A168, Scores!$F$2:$F$330, D$1)</f>
        <v>0</v>
      </c>
      <c r="E168" s="1">
        <f>SUMIFS(INDEX(Scores!$H$2:$N$330, 0, MATCH($C168, Scores!$H$1:$N$1, 0)), Scores!$E$2:$E$330, $A168, Scores!$F$2:$F$330, E$1)</f>
        <v>3</v>
      </c>
      <c r="F168" s="1">
        <f>SUMIFS(INDEX(Scores!$H$2:$N$330, 0, MATCH($C168, Scores!$H$1:$N$1, 0)), Scores!$E$2:$E$330, $A168, Scores!$F$2:$F$330, F$1)</f>
        <v>1</v>
      </c>
      <c r="G168" s="1">
        <f>SUMIFS(INDEX(Scores!$H$2:$N$330, 0, MATCH($C168, Scores!$H$1:$N$1, 0)), Scores!$E$2:$E$330, $A168, Scores!$F$2:$F$330,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INDEX(Scores!$G$2:$G$330, MATCH(Clutch!$A169, Scores!$E$2:$E$330, 0))</f>
        <v>JC</v>
      </c>
      <c r="C169" s="1" t="s">
        <v>5</v>
      </c>
      <c r="D169" s="1">
        <f>SUMIFS(INDEX(Scores!$H$2:$N$330, 0, MATCH($C169, Scores!$H$1:$N$1, 0)), Scores!$E$2:$E$330, $A169, Scores!$F$2:$F$330, D$1)</f>
        <v>0</v>
      </c>
      <c r="E169" s="1">
        <f>SUMIFS(INDEX(Scores!$H$2:$N$330, 0, MATCH($C169, Scores!$H$1:$N$1, 0)), Scores!$E$2:$E$330, $A169, Scores!$F$2:$F$330, E$1)</f>
        <v>0</v>
      </c>
      <c r="F169" s="1">
        <f>SUMIFS(INDEX(Scores!$H$2:$N$330, 0, MATCH($C169, Scores!$H$1:$N$1, 0)), Scores!$E$2:$E$330, $A169, Scores!$F$2:$F$330, F$1)</f>
        <v>3</v>
      </c>
      <c r="G169" s="1">
        <f>SUMIFS(INDEX(Scores!$H$2:$N$330, 0, MATCH($C169, Scores!$H$1:$N$1, 0)), Scores!$E$2:$E$330, $A169, Scores!$F$2:$F$330,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INDEX(Scores!$G$2:$G$330, MATCH(Clutch!$A170, Scores!$E$2:$E$330, 0))</f>
        <v>CJ</v>
      </c>
      <c r="C170" s="1" t="s">
        <v>4</v>
      </c>
      <c r="D170" s="1">
        <f>SUMIFS(INDEX(Scores!$H$2:$N$330, 0, MATCH($C170, Scores!$H$1:$N$1, 0)), Scores!$E$2:$E$330, $A170, Scores!$F$2:$F$330, D$1)</f>
        <v>1</v>
      </c>
      <c r="E170" s="1">
        <f>SUMIFS(INDEX(Scores!$H$2:$N$330, 0, MATCH($C170, Scores!$H$1:$N$1, 0)), Scores!$E$2:$E$330, $A170, Scores!$F$2:$F$330, E$1)</f>
        <v>4</v>
      </c>
      <c r="F170" s="1">
        <f>SUMIFS(INDEX(Scores!$H$2:$N$330, 0, MATCH($C170, Scores!$H$1:$N$1, 0)), Scores!$E$2:$E$330, $A170, Scores!$F$2:$F$330, F$1)</f>
        <v>4</v>
      </c>
      <c r="G170" s="1">
        <f>SUMIFS(INDEX(Scores!$H$2:$N$330, 0, MATCH($C170, Scores!$H$1:$N$1, 0)), Scores!$E$2:$E$330, $A170, Scores!$F$2:$F$330, G$1)</f>
        <v>0</v>
      </c>
      <c r="H170" s="1" t="str">
        <f t="shared" si="257"/>
        <v>Caleb</v>
      </c>
      <c r="I170" s="1">
        <f t="shared" ref="I170:I196" si="341">IF($H170=$C170, SUM($D170:$E170)-SUM($D171:$E171), SUM($D170:$E170) - SUM($D171:$F171))</f>
        <v>1</v>
      </c>
      <c r="J170" s="1">
        <f t="shared" ref="J170:J196" si="342">IF($H170=$C170, SUM($D170:$F170)-SUM($D171:$E171), SUM($D170:$F170)-SUM($D171:$F171))</f>
        <v>5</v>
      </c>
      <c r="K170" s="1" t="str">
        <f t="shared" si="262"/>
        <v/>
      </c>
      <c r="L170" s="1">
        <f t="shared" si="265"/>
        <v>1</v>
      </c>
    </row>
    <row r="171" spans="1:12">
      <c r="A171" s="1">
        <f t="shared" si="268"/>
        <v>88</v>
      </c>
      <c r="B171" s="1" t="str">
        <f>INDEX(Scores!$G$2:$G$330, MATCH(Clutch!$A171, Scores!$E$2:$E$330, 0))</f>
        <v>CJ</v>
      </c>
      <c r="C171" s="1" t="s">
        <v>5</v>
      </c>
      <c r="D171" s="1">
        <f>SUMIFS(INDEX(Scores!$H$2:$N$330, 0, MATCH($C171, Scores!$H$1:$N$1, 0)), Scores!$E$2:$E$330, $A171, Scores!$F$2:$F$330, D$1)</f>
        <v>1</v>
      </c>
      <c r="E171" s="1">
        <f>SUMIFS(INDEX(Scores!$H$2:$N$330, 0, MATCH($C171, Scores!$H$1:$N$1, 0)), Scores!$E$2:$E$330, $A171, Scores!$F$2:$F$330, E$1)</f>
        <v>3</v>
      </c>
      <c r="F171" s="1">
        <f>SUMIFS(INDEX(Scores!$H$2:$N$330, 0, MATCH($C171, Scores!$H$1:$N$1, 0)), Scores!$E$2:$E$330, $A171, Scores!$F$2:$F$330, F$1)</f>
        <v>4</v>
      </c>
      <c r="G171" s="1">
        <f>SUMIFS(INDEX(Scores!$H$2:$N$330, 0, MATCH($C171, Scores!$H$1:$N$1, 0)), Scores!$E$2:$E$330, $A171, Scores!$F$2:$F$330, G$1)</f>
        <v>0</v>
      </c>
      <c r="H171" s="1" t="str">
        <f t="shared" si="257"/>
        <v>Caleb</v>
      </c>
      <c r="I171" s="1">
        <f t="shared" ref="I171:I193" si="343">IF($H171=$C171, SUM($D171:$E171)-SUM($D170:$E170), SUM($D171:$E171) - SUM($D170:$F170))</f>
        <v>-5</v>
      </c>
      <c r="J171" s="1">
        <f t="shared" ref="J171:J197" si="344">IF($H171=$C171, SUM($D171:$F171)-SUM($D170:$E170), SUM($D171:$F171)-SUM($D170:$F170))</f>
        <v>-1</v>
      </c>
      <c r="K171" s="1">
        <f t="shared" si="262"/>
        <v>0</v>
      </c>
      <c r="L171" s="1" t="str">
        <f t="shared" si="265"/>
        <v>&lt;-3</v>
      </c>
    </row>
    <row r="172" spans="1:12">
      <c r="A172" s="1">
        <f t="shared" si="268"/>
        <v>89</v>
      </c>
      <c r="B172" s="1" t="str">
        <f>INDEX(Scores!$G$2:$G$330, MATCH(Clutch!$A172, Scores!$E$2:$E$330, 0))</f>
        <v>JVC</v>
      </c>
      <c r="C172" s="1" t="s">
        <v>4</v>
      </c>
      <c r="D172" s="1">
        <f>SUMIFS(INDEX(Scores!$H$2:$N$330, 0, MATCH($C172, Scores!$H$1:$N$1, 0)), Scores!$E$2:$E$330, $A172, Scores!$F$2:$F$330, D$1)</f>
        <v>1</v>
      </c>
      <c r="E172" s="1">
        <f>SUMIFS(INDEX(Scores!$H$2:$N$330, 0, MATCH($C172, Scores!$H$1:$N$1, 0)), Scores!$E$2:$E$330, $A172, Scores!$F$2:$F$330, E$1)</f>
        <v>0</v>
      </c>
      <c r="F172" s="1">
        <f>SUMIFS(INDEX(Scores!$H$2:$N$330, 0, MATCH($C172, Scores!$H$1:$N$1, 0)), Scores!$E$2:$E$330, $A172, Scores!$F$2:$F$330, F$1)</f>
        <v>1</v>
      </c>
      <c r="G172" s="1">
        <f>SUMIFS(INDEX(Scores!$H$2:$N$330, 0, MATCH($C172, Scores!$H$1:$N$1, 0)), Scores!$E$2:$E$330, $A172, Scores!$F$2:$F$330,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INDEX(Scores!$G$2:$G$330, MATCH(Clutch!$A173, Scores!$E$2:$E$330, 0))</f>
        <v>JVC</v>
      </c>
      <c r="C173" s="1" t="s">
        <v>5</v>
      </c>
      <c r="D173" s="1">
        <f>SUMIFS(INDEX(Scores!$H$2:$N$330, 0, MATCH($C173, Scores!$H$1:$N$1, 0)), Scores!$E$2:$E$330, $A173, Scores!$F$2:$F$330, D$1)</f>
        <v>2</v>
      </c>
      <c r="E173" s="1">
        <f>SUMIFS(INDEX(Scores!$H$2:$N$330, 0, MATCH($C173, Scores!$H$1:$N$1, 0)), Scores!$E$2:$E$330, $A173, Scores!$F$2:$F$330, E$1)</f>
        <v>1</v>
      </c>
      <c r="F173" s="1">
        <f>SUMIFS(INDEX(Scores!$H$2:$N$330, 0, MATCH($C173, Scores!$H$1:$N$1, 0)), Scores!$E$2:$E$330, $A173, Scores!$F$2:$F$330, F$1)</f>
        <v>1</v>
      </c>
      <c r="G173" s="1">
        <f>SUMIFS(INDEX(Scores!$H$2:$N$330, 0, MATCH($C173, Scores!$H$1:$N$1, 0)), Scores!$E$2:$E$330, $A173, Scores!$F$2:$F$330, G$1)</f>
        <v>0</v>
      </c>
      <c r="H173" s="1" t="str">
        <f t="shared" si="345"/>
        <v>Joshua</v>
      </c>
      <c r="I173" s="1">
        <f t="shared" si="343"/>
        <v>2</v>
      </c>
      <c r="J173" s="1">
        <f t="shared" si="344"/>
        <v>3</v>
      </c>
      <c r="K173" s="1" t="str">
        <f t="shared" si="346"/>
        <v/>
      </c>
      <c r="L173" s="1">
        <f t="shared" si="347"/>
        <v>2</v>
      </c>
    </row>
    <row r="174" spans="1:12">
      <c r="A174" s="1">
        <f t="shared" si="268"/>
        <v>90</v>
      </c>
      <c r="B174" s="1" t="str">
        <f>INDEX(Scores!$G$2:$G$330, MATCH(Clutch!$A174, Scores!$E$2:$E$330, 0))</f>
        <v>JC</v>
      </c>
      <c r="C174" s="1" t="s">
        <v>4</v>
      </c>
      <c r="D174" s="1">
        <f>SUMIFS(INDEX(Scores!$H$2:$N$330, 0, MATCH($C174, Scores!$H$1:$N$1, 0)), Scores!$E$2:$E$330, $A174, Scores!$F$2:$F$330, D$1)</f>
        <v>1</v>
      </c>
      <c r="E174" s="1">
        <f>SUMIFS(INDEX(Scores!$H$2:$N$330, 0, MATCH($C174, Scores!$H$1:$N$1, 0)), Scores!$E$2:$E$330, $A174, Scores!$F$2:$F$330, E$1)</f>
        <v>0</v>
      </c>
      <c r="F174" s="1">
        <f>SUMIFS(INDEX(Scores!$H$2:$N$330, 0, MATCH($C174, Scores!$H$1:$N$1, 0)), Scores!$E$2:$E$330, $A174, Scores!$F$2:$F$330, F$1)</f>
        <v>1</v>
      </c>
      <c r="G174" s="1">
        <f>SUMIFS(INDEX(Scores!$H$2:$N$330, 0, MATCH($C174, Scores!$H$1:$N$1, 0)), Scores!$E$2:$E$330, $A174, Scores!$F$2:$F$330,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INDEX(Scores!$G$2:$G$330, MATCH(Clutch!$A175, Scores!$E$2:$E$330, 0))</f>
        <v>JC</v>
      </c>
      <c r="C175" s="1" t="s">
        <v>5</v>
      </c>
      <c r="D175" s="1">
        <f>SUMIFS(INDEX(Scores!$H$2:$N$330, 0, MATCH($C175, Scores!$H$1:$N$1, 0)), Scores!$E$2:$E$330, $A175, Scores!$F$2:$F$330, D$1)</f>
        <v>0</v>
      </c>
      <c r="E175" s="1">
        <f>SUMIFS(INDEX(Scores!$H$2:$N$330, 0, MATCH($C175, Scores!$H$1:$N$1, 0)), Scores!$E$2:$E$330, $A175, Scores!$F$2:$F$330, E$1)</f>
        <v>0</v>
      </c>
      <c r="F175" s="1">
        <f>SUMIFS(INDEX(Scores!$H$2:$N$330, 0, MATCH($C175, Scores!$H$1:$N$1, 0)), Scores!$E$2:$E$330, $A175, Scores!$F$2:$F$330, F$1)</f>
        <v>1</v>
      </c>
      <c r="G175" s="1">
        <f>SUMIFS(INDEX(Scores!$H$2:$N$330, 0, MATCH($C175, Scores!$H$1:$N$1, 0)), Scores!$E$2:$E$330, $A175, Scores!$F$2:$F$330, G$1)</f>
        <v>0</v>
      </c>
      <c r="H175" s="1" t="str">
        <f t="shared" si="348"/>
        <v>Joshua</v>
      </c>
      <c r="I175" s="1">
        <f t="shared" si="343"/>
        <v>-1</v>
      </c>
      <c r="J175" s="1">
        <f t="shared" si="344"/>
        <v>0</v>
      </c>
      <c r="K175" s="1">
        <f t="shared" si="349"/>
        <v>1</v>
      </c>
      <c r="L175" s="1">
        <f t="shared" si="350"/>
        <v>-1</v>
      </c>
    </row>
    <row r="176" spans="1:12">
      <c r="A176" s="1">
        <f t="shared" si="268"/>
        <v>91</v>
      </c>
      <c r="B176" s="1" t="str">
        <f>INDEX(Scores!$G$2:$G$330, MATCH(Clutch!$A176, Scores!$E$2:$E$330, 0))</f>
        <v>JC</v>
      </c>
      <c r="C176" s="1" t="s">
        <v>4</v>
      </c>
      <c r="D176" s="1">
        <f>SUMIFS(INDEX(Scores!$H$2:$N$330, 0, MATCH($C176, Scores!$H$1:$N$1, 0)), Scores!$E$2:$E$330, $A176, Scores!$F$2:$F$330, D$1)</f>
        <v>3</v>
      </c>
      <c r="E176" s="1">
        <f>SUMIFS(INDEX(Scores!$H$2:$N$330, 0, MATCH($C176, Scores!$H$1:$N$1, 0)), Scores!$E$2:$E$330, $A176, Scores!$F$2:$F$330, E$1)</f>
        <v>2</v>
      </c>
      <c r="F176" s="1">
        <f>SUMIFS(INDEX(Scores!$H$2:$N$330, 0, MATCH($C176, Scores!$H$1:$N$1, 0)), Scores!$E$2:$E$330, $A176, Scores!$F$2:$F$330, F$1)</f>
        <v>2</v>
      </c>
      <c r="G176" s="1">
        <f>SUMIFS(INDEX(Scores!$H$2:$N$330, 0, MATCH($C176, Scores!$H$1:$N$1, 0)), Scores!$E$2:$E$330, $A176, Scores!$F$2:$F$330,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INDEX(Scores!$G$2:$G$330, MATCH(Clutch!$A177, Scores!$E$2:$E$330, 0))</f>
        <v>JC</v>
      </c>
      <c r="C177" s="1" t="s">
        <v>5</v>
      </c>
      <c r="D177" s="1">
        <f>SUMIFS(INDEX(Scores!$H$2:$N$330, 0, MATCH($C177, Scores!$H$1:$N$1, 0)), Scores!$E$2:$E$330, $A177, Scores!$F$2:$F$330, D$1)</f>
        <v>4</v>
      </c>
      <c r="E177" s="1">
        <f>SUMIFS(INDEX(Scores!$H$2:$N$330, 0, MATCH($C177, Scores!$H$1:$N$1, 0)), Scores!$E$2:$E$330, $A177, Scores!$F$2:$F$330, E$1)</f>
        <v>2</v>
      </c>
      <c r="F177" s="1">
        <f>SUMIFS(INDEX(Scores!$H$2:$N$330, 0, MATCH($C177, Scores!$H$1:$N$1, 0)), Scores!$E$2:$E$330, $A177, Scores!$F$2:$F$330, F$1)</f>
        <v>5</v>
      </c>
      <c r="G177" s="1">
        <f>SUMIFS(INDEX(Scores!$H$2:$N$330, 0, MATCH($C177, Scores!$H$1:$N$1, 0)), Scores!$E$2:$E$330, $A177, Scores!$F$2:$F$330, G$1)</f>
        <v>0</v>
      </c>
      <c r="H177" s="1" t="str">
        <f t="shared" si="348"/>
        <v>Joshua</v>
      </c>
      <c r="I177" s="1">
        <f t="shared" si="343"/>
        <v>1</v>
      </c>
      <c r="J177" s="1">
        <f t="shared" si="344"/>
        <v>6</v>
      </c>
      <c r="K177" s="1" t="str">
        <f t="shared" si="349"/>
        <v/>
      </c>
      <c r="L177" s="1">
        <f t="shared" si="350"/>
        <v>1</v>
      </c>
    </row>
    <row r="178" spans="1:12">
      <c r="A178" s="1">
        <f t="shared" si="268"/>
        <v>92</v>
      </c>
      <c r="B178" s="1" t="str">
        <f>INDEX(Scores!$G$2:$G$330, MATCH(Clutch!$A178, Scores!$E$2:$E$330, 0))</f>
        <v>CJ</v>
      </c>
      <c r="C178" s="1" t="s">
        <v>4</v>
      </c>
      <c r="D178" s="1">
        <f>SUMIFS(INDEX(Scores!$H$2:$N$330, 0, MATCH($C178, Scores!$H$1:$N$1, 0)), Scores!$E$2:$E$330, $A178, Scores!$F$2:$F$330, D$1)</f>
        <v>4</v>
      </c>
      <c r="E178" s="1">
        <f>SUMIFS(INDEX(Scores!$H$2:$N$330, 0, MATCH($C178, Scores!$H$1:$N$1, 0)), Scores!$E$2:$E$330, $A178, Scores!$F$2:$F$330, E$1)</f>
        <v>2</v>
      </c>
      <c r="F178" s="1">
        <f>SUMIFS(INDEX(Scores!$H$2:$N$330, 0, MATCH($C178, Scores!$H$1:$N$1, 0)), Scores!$E$2:$E$330, $A178, Scores!$F$2:$F$330, F$1)</f>
        <v>1</v>
      </c>
      <c r="G178" s="1">
        <f>SUMIFS(INDEX(Scores!$H$2:$N$330, 0, MATCH($C178, Scores!$H$1:$N$1, 0)), Scores!$E$2:$E$330, $A178, Scores!$F$2:$F$330,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INDEX(Scores!$G$2:$G$330, MATCH(Clutch!$A179, Scores!$E$2:$E$330, 0))</f>
        <v>CJ</v>
      </c>
      <c r="C179" s="1" t="s">
        <v>5</v>
      </c>
      <c r="D179" s="1">
        <f>SUMIFS(INDEX(Scores!$H$2:$N$330, 0, MATCH($C179, Scores!$H$1:$N$1, 0)), Scores!$E$2:$E$330, $A179, Scores!$F$2:$F$330, D$1)</f>
        <v>3</v>
      </c>
      <c r="E179" s="1">
        <f>SUMIFS(INDEX(Scores!$H$2:$N$330, 0, MATCH($C179, Scores!$H$1:$N$1, 0)), Scores!$E$2:$E$330, $A179, Scores!$F$2:$F$330, E$1)</f>
        <v>0</v>
      </c>
      <c r="F179" s="1">
        <f>SUMIFS(INDEX(Scores!$H$2:$N$330, 0, MATCH($C179, Scores!$H$1:$N$1, 0)), Scores!$E$2:$E$330, $A179, Scores!$F$2:$F$330, F$1)</f>
        <v>0</v>
      </c>
      <c r="G179" s="1">
        <f>SUMIFS(INDEX(Scores!$H$2:$N$330, 0, MATCH($C179, Scores!$H$1:$N$1, 0)), Scores!$E$2:$E$330, $A179, Scores!$F$2:$F$330,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INDEX(Scores!$G$2:$G$330, MATCH(Clutch!$A180, Scores!$E$2:$E$330, 0))</f>
        <v>CJ</v>
      </c>
      <c r="C180" s="1" t="s">
        <v>4</v>
      </c>
      <c r="D180" s="1">
        <f>SUMIFS(INDEX(Scores!$H$2:$N$330, 0, MATCH($C180, Scores!$H$1:$N$1, 0)), Scores!$E$2:$E$330, $A180, Scores!$F$2:$F$330, D$1)</f>
        <v>3</v>
      </c>
      <c r="E180" s="1">
        <f>SUMIFS(INDEX(Scores!$H$2:$N$330, 0, MATCH($C180, Scores!$H$1:$N$1, 0)), Scores!$E$2:$E$330, $A180, Scores!$F$2:$F$330, E$1)</f>
        <v>3</v>
      </c>
      <c r="F180" s="1">
        <f>SUMIFS(INDEX(Scores!$H$2:$N$330, 0, MATCH($C180, Scores!$H$1:$N$1, 0)), Scores!$E$2:$E$330, $A180, Scores!$F$2:$F$330, F$1)</f>
        <v>8</v>
      </c>
      <c r="G180" s="1">
        <f>SUMIFS(INDEX(Scores!$H$2:$N$330, 0, MATCH($C180, Scores!$H$1:$N$1, 0)), Scores!$E$2:$E$330, $A180, Scores!$F$2:$F$330,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INDEX(Scores!$G$2:$G$330, MATCH(Clutch!$A181, Scores!$E$2:$E$330, 0))</f>
        <v>CJ</v>
      </c>
      <c r="C181" s="1" t="s">
        <v>5</v>
      </c>
      <c r="D181" s="1">
        <f>SUMIFS(INDEX(Scores!$H$2:$N$330, 0, MATCH($C181, Scores!$H$1:$N$1, 0)), Scores!$E$2:$E$330, $A181, Scores!$F$2:$F$330, D$1)</f>
        <v>0</v>
      </c>
      <c r="E181" s="1">
        <f>SUMIFS(INDEX(Scores!$H$2:$N$330, 0, MATCH($C181, Scores!$H$1:$N$1, 0)), Scores!$E$2:$E$330, $A181, Scores!$F$2:$F$330, E$1)</f>
        <v>0</v>
      </c>
      <c r="F181" s="1">
        <f>SUMIFS(INDEX(Scores!$H$2:$N$330, 0, MATCH($C181, Scores!$H$1:$N$1, 0)), Scores!$E$2:$E$330, $A181, Scores!$F$2:$F$330, F$1)</f>
        <v>1</v>
      </c>
      <c r="G181" s="1">
        <f>SUMIFS(INDEX(Scores!$H$2:$N$330, 0, MATCH($C181, Scores!$H$1:$N$1, 0)), Scores!$E$2:$E$330, $A181, Scores!$F$2:$F$330,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INDEX(Scores!$G$2:$G$330, MATCH(Clutch!$A182, Scores!$E$2:$E$330, 0))</f>
        <v>JC</v>
      </c>
      <c r="C182" s="1" t="s">
        <v>4</v>
      </c>
      <c r="D182" s="1">
        <f>SUMIFS(INDEX(Scores!$H$2:$N$330, 0, MATCH($C182, Scores!$H$1:$N$1, 0)), Scores!$E$2:$E$330, $A182, Scores!$F$2:$F$330, D$1)</f>
        <v>2</v>
      </c>
      <c r="E182" s="1">
        <f>SUMIFS(INDEX(Scores!$H$2:$N$330, 0, MATCH($C182, Scores!$H$1:$N$1, 0)), Scores!$E$2:$E$330, $A182, Scores!$F$2:$F$330, E$1)</f>
        <v>3</v>
      </c>
      <c r="F182" s="1">
        <f>SUMIFS(INDEX(Scores!$H$2:$N$330, 0, MATCH($C182, Scores!$H$1:$N$1, 0)), Scores!$E$2:$E$330, $A182, Scores!$F$2:$F$330, F$1)</f>
        <v>2</v>
      </c>
      <c r="G182" s="1">
        <f>SUMIFS(INDEX(Scores!$H$2:$N$330, 0, MATCH($C182, Scores!$H$1:$N$1, 0)), Scores!$E$2:$E$330, $A182, Scores!$F$2:$F$330,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INDEX(Scores!$G$2:$G$330, MATCH(Clutch!$A183, Scores!$E$2:$E$330, 0))</f>
        <v>JC</v>
      </c>
      <c r="C183" s="1" t="s">
        <v>5</v>
      </c>
      <c r="D183" s="1">
        <f>SUMIFS(INDEX(Scores!$H$2:$N$330, 0, MATCH($C183, Scores!$H$1:$N$1, 0)), Scores!$E$2:$E$330, $A183, Scores!$F$2:$F$330, D$1)</f>
        <v>3</v>
      </c>
      <c r="E183" s="1">
        <f>SUMIFS(INDEX(Scores!$H$2:$N$330, 0, MATCH($C183, Scores!$H$1:$N$1, 0)), Scores!$E$2:$E$330, $A183, Scores!$F$2:$F$330, E$1)</f>
        <v>3</v>
      </c>
      <c r="F183" s="1">
        <f>SUMIFS(INDEX(Scores!$H$2:$N$330, 0, MATCH($C183, Scores!$H$1:$N$1, 0)), Scores!$E$2:$E$330, $A183, Scores!$F$2:$F$330, F$1)</f>
        <v>2</v>
      </c>
      <c r="G183" s="1">
        <f>SUMIFS(INDEX(Scores!$H$2:$N$330, 0, MATCH($C183, Scores!$H$1:$N$1, 0)), Scores!$E$2:$E$330, $A183, Scores!$F$2:$F$330, G$1)</f>
        <v>0</v>
      </c>
      <c r="H183" s="1" t="str">
        <f t="shared" si="357"/>
        <v>Joshua</v>
      </c>
      <c r="I183" s="1">
        <f t="shared" si="343"/>
        <v>1</v>
      </c>
      <c r="J183" s="1">
        <f t="shared" si="344"/>
        <v>3</v>
      </c>
      <c r="K183" s="1" t="str">
        <f t="shared" si="358"/>
        <v/>
      </c>
      <c r="L183" s="1">
        <f t="shared" si="359"/>
        <v>1</v>
      </c>
    </row>
    <row r="184" spans="1:12">
      <c r="A184" s="1">
        <f t="shared" si="268"/>
        <v>95</v>
      </c>
      <c r="B184" s="1" t="str">
        <f>INDEX(Scores!$G$2:$G$330, MATCH(Clutch!$A184, Scores!$E$2:$E$330, 0))</f>
        <v>JC</v>
      </c>
      <c r="C184" s="1" t="s">
        <v>4</v>
      </c>
      <c r="D184" s="1">
        <f>SUMIFS(INDEX(Scores!$H$2:$N$330, 0, MATCH($C184, Scores!$H$1:$N$1, 0)), Scores!$E$2:$E$330, $A184, Scores!$F$2:$F$330, D$1)</f>
        <v>2</v>
      </c>
      <c r="E184" s="1">
        <f>SUMIFS(INDEX(Scores!$H$2:$N$330, 0, MATCH($C184, Scores!$H$1:$N$1, 0)), Scores!$E$2:$E$330, $A184, Scores!$F$2:$F$330, E$1)</f>
        <v>0</v>
      </c>
      <c r="F184" s="1">
        <f>SUMIFS(INDEX(Scores!$H$2:$N$330, 0, MATCH($C184, Scores!$H$1:$N$1, 0)), Scores!$E$2:$E$330, $A184, Scores!$F$2:$F$330, F$1)</f>
        <v>0</v>
      </c>
      <c r="G184" s="1">
        <f>SUMIFS(INDEX(Scores!$H$2:$N$330, 0, MATCH($C184, Scores!$H$1:$N$1, 0)), Scores!$E$2:$E$330, $A184, Scores!$F$2:$F$330,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INDEX(Scores!$G$2:$G$330, MATCH(Clutch!$A185, Scores!$E$2:$E$330, 0))</f>
        <v>JC</v>
      </c>
      <c r="C185" s="1" t="s">
        <v>5</v>
      </c>
      <c r="D185" s="1">
        <f>SUMIFS(INDEX(Scores!$H$2:$N$330, 0, MATCH($C185, Scores!$H$1:$N$1, 0)), Scores!$E$2:$E$330, $A185, Scores!$F$2:$F$330, D$1)</f>
        <v>0</v>
      </c>
      <c r="E185" s="1">
        <f>SUMIFS(INDEX(Scores!$H$2:$N$330, 0, MATCH($C185, Scores!$H$1:$N$1, 0)), Scores!$E$2:$E$330, $A185, Scores!$F$2:$F$330, E$1)</f>
        <v>1</v>
      </c>
      <c r="F185" s="1">
        <f>SUMIFS(INDEX(Scores!$H$2:$N$330, 0, MATCH($C185, Scores!$H$1:$N$1, 0)), Scores!$E$2:$E$330, $A185, Scores!$F$2:$F$330, F$1)</f>
        <v>0</v>
      </c>
      <c r="G185" s="1">
        <f>SUMIFS(INDEX(Scores!$H$2:$N$330, 0, MATCH($C185, Scores!$H$1:$N$1, 0)), Scores!$E$2:$E$330, $A185, Scores!$F$2:$F$330, G$1)</f>
        <v>0</v>
      </c>
      <c r="H185" s="1" t="str">
        <f t="shared" si="360"/>
        <v>Joshua</v>
      </c>
      <c r="I185" s="1">
        <f t="shared" si="343"/>
        <v>-1</v>
      </c>
      <c r="J185" s="1">
        <f t="shared" si="344"/>
        <v>-1</v>
      </c>
      <c r="K185" s="1">
        <f t="shared" si="361"/>
        <v>0</v>
      </c>
      <c r="L185" s="1">
        <f t="shared" si="362"/>
        <v>-1</v>
      </c>
    </row>
    <row r="186" spans="1:12">
      <c r="A186" s="1">
        <f t="shared" si="268"/>
        <v>96</v>
      </c>
      <c r="B186" s="1" t="str">
        <f>INDEX(Scores!$G$2:$G$330, MATCH(Clutch!$A186, Scores!$E$2:$E$330, 0))</f>
        <v>JC</v>
      </c>
      <c r="C186" s="1" t="s">
        <v>4</v>
      </c>
      <c r="D186" s="1">
        <f>SUMIFS(INDEX(Scores!$H$2:$N$330, 0, MATCH($C186, Scores!$H$1:$N$1, 0)), Scores!$E$2:$E$330, $A186, Scores!$F$2:$F$330, D$1)</f>
        <v>3</v>
      </c>
      <c r="E186" s="1">
        <f>SUMIFS(INDEX(Scores!$H$2:$N$330, 0, MATCH($C186, Scores!$H$1:$N$1, 0)), Scores!$E$2:$E$330, $A186, Scores!$F$2:$F$330, E$1)</f>
        <v>1</v>
      </c>
      <c r="F186" s="1">
        <f>SUMIFS(INDEX(Scores!$H$2:$N$330, 0, MATCH($C186, Scores!$H$1:$N$1, 0)), Scores!$E$2:$E$330, $A186, Scores!$F$2:$F$330, F$1)</f>
        <v>1</v>
      </c>
      <c r="G186" s="1">
        <f>SUMIFS(INDEX(Scores!$H$2:$N$330, 0, MATCH($C186, Scores!$H$1:$N$1, 0)), Scores!$E$2:$E$330, $A186, Scores!$F$2:$F$330,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INDEX(Scores!$G$2:$G$330, MATCH(Clutch!$A187, Scores!$E$2:$E$330, 0))</f>
        <v>JC</v>
      </c>
      <c r="C187" s="1" t="s">
        <v>5</v>
      </c>
      <c r="D187" s="1">
        <f>SUMIFS(INDEX(Scores!$H$2:$N$330, 0, MATCH($C187, Scores!$H$1:$N$1, 0)), Scores!$E$2:$E$330, $A187, Scores!$F$2:$F$330, D$1)</f>
        <v>0</v>
      </c>
      <c r="E187" s="1">
        <f>SUMIFS(INDEX(Scores!$H$2:$N$330, 0, MATCH($C187, Scores!$H$1:$N$1, 0)), Scores!$E$2:$E$330, $A187, Scores!$F$2:$F$330, E$1)</f>
        <v>2</v>
      </c>
      <c r="F187" s="1">
        <f>SUMIFS(INDEX(Scores!$H$2:$N$330, 0, MATCH($C187, Scores!$H$1:$N$1, 0)), Scores!$E$2:$E$330, $A187, Scores!$F$2:$F$330, F$1)</f>
        <v>1</v>
      </c>
      <c r="G187" s="1">
        <f>SUMIFS(INDEX(Scores!$H$2:$N$330, 0, MATCH($C187, Scores!$H$1:$N$1, 0)), Scores!$E$2:$E$330, $A187, Scores!$F$2:$F$330, G$1)</f>
        <v>0</v>
      </c>
      <c r="H187" s="1" t="str">
        <f t="shared" si="363"/>
        <v>Joshua</v>
      </c>
      <c r="I187" s="1">
        <f t="shared" si="343"/>
        <v>-2</v>
      </c>
      <c r="J187" s="1">
        <f t="shared" si="344"/>
        <v>-1</v>
      </c>
      <c r="K187" s="1">
        <f t="shared" si="364"/>
        <v>0</v>
      </c>
      <c r="L187" s="1">
        <f t="shared" si="365"/>
        <v>-2</v>
      </c>
    </row>
    <row r="188" spans="1:12">
      <c r="A188" s="1">
        <f t="shared" si="268"/>
        <v>97</v>
      </c>
      <c r="B188" s="1" t="str">
        <f>INDEX(Scores!$G$2:$G$330, MATCH(Clutch!$A188, Scores!$E$2:$E$330, 0))</f>
        <v>CJ</v>
      </c>
      <c r="C188" s="1" t="s">
        <v>4</v>
      </c>
      <c r="D188" s="1">
        <f>SUMIFS(INDEX(Scores!$H$2:$N$330, 0, MATCH($C188, Scores!$H$1:$N$1, 0)), Scores!$E$2:$E$330, $A188, Scores!$F$2:$F$330, D$1)</f>
        <v>0</v>
      </c>
      <c r="E188" s="1">
        <f>SUMIFS(INDEX(Scores!$H$2:$N$330, 0, MATCH($C188, Scores!$H$1:$N$1, 0)), Scores!$E$2:$E$330, $A188, Scores!$F$2:$F$330, E$1)</f>
        <v>3</v>
      </c>
      <c r="F188" s="1">
        <f>SUMIFS(INDEX(Scores!$H$2:$N$330, 0, MATCH($C188, Scores!$H$1:$N$1, 0)), Scores!$E$2:$E$330, $A188, Scores!$F$2:$F$330, F$1)</f>
        <v>0</v>
      </c>
      <c r="G188" s="1">
        <f>SUMIFS(INDEX(Scores!$H$2:$N$330, 0, MATCH($C188, Scores!$H$1:$N$1, 0)), Scores!$E$2:$E$330, $A188, Scores!$F$2:$F$330,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INDEX(Scores!$G$2:$G$330, MATCH(Clutch!$A189, Scores!$E$2:$E$330, 0))</f>
        <v>CJ</v>
      </c>
      <c r="C189" s="1" t="s">
        <v>5</v>
      </c>
      <c r="D189" s="1">
        <f>SUMIFS(INDEX(Scores!$H$2:$N$330, 0, MATCH($C189, Scores!$H$1:$N$1, 0)), Scores!$E$2:$E$330, $A189, Scores!$F$2:$F$330, D$1)</f>
        <v>1</v>
      </c>
      <c r="E189" s="1">
        <f>SUMIFS(INDEX(Scores!$H$2:$N$330, 0, MATCH($C189, Scores!$H$1:$N$1, 0)), Scores!$E$2:$E$330, $A189, Scores!$F$2:$F$330, E$1)</f>
        <v>0</v>
      </c>
      <c r="F189" s="1">
        <f>SUMIFS(INDEX(Scores!$H$2:$N$330, 0, MATCH($C189, Scores!$H$1:$N$1, 0)), Scores!$E$2:$E$330, $A189, Scores!$F$2:$F$330, F$1)</f>
        <v>2</v>
      </c>
      <c r="G189" s="1">
        <f>SUMIFS(INDEX(Scores!$H$2:$N$330, 0, MATCH($C189, Scores!$H$1:$N$1, 0)), Scores!$E$2:$E$330, $A189, Scores!$F$2:$F$330, G$1)</f>
        <v>2</v>
      </c>
      <c r="H189" s="1" t="str">
        <f t="shared" si="366"/>
        <v>Caleb</v>
      </c>
      <c r="I189" s="1">
        <f t="shared" si="343"/>
        <v>-2</v>
      </c>
      <c r="J189" s="1">
        <f t="shared" si="344"/>
        <v>0</v>
      </c>
      <c r="K189" s="1">
        <f t="shared" si="367"/>
        <v>1</v>
      </c>
      <c r="L189" s="1">
        <f t="shared" si="368"/>
        <v>-2</v>
      </c>
    </row>
    <row r="190" spans="1:12">
      <c r="A190" s="1">
        <f t="shared" si="268"/>
        <v>98</v>
      </c>
      <c r="B190" s="1" t="str">
        <f>INDEX(Scores!$G$2:$G$330, MATCH(Clutch!$A190, Scores!$E$2:$E$330, 0))</f>
        <v>CJQ</v>
      </c>
      <c r="C190" s="1" t="s">
        <v>4</v>
      </c>
      <c r="D190" s="1">
        <f>SUMIFS(INDEX(Scores!$H$2:$N$330, 0, MATCH($C190, Scores!$H$1:$N$1, 0)), Scores!$E$2:$E$330, $A190, Scores!$F$2:$F$330, D$1)</f>
        <v>2</v>
      </c>
      <c r="E190" s="1">
        <f>SUMIFS(INDEX(Scores!$H$2:$N$330, 0, MATCH($C190, Scores!$H$1:$N$1, 0)), Scores!$E$2:$E$330, $A190, Scores!$F$2:$F$330, E$1)</f>
        <v>0</v>
      </c>
      <c r="F190" s="1">
        <f>SUMIFS(INDEX(Scores!$H$2:$N$330, 0, MATCH($C190, Scores!$H$1:$N$1, 0)), Scores!$E$2:$E$330, $A190, Scores!$F$2:$F$330, F$1)</f>
        <v>9</v>
      </c>
      <c r="G190" s="1">
        <f>SUMIFS(INDEX(Scores!$H$2:$N$330, 0, MATCH($C190, Scores!$H$1:$N$1, 0)), Scores!$E$2:$E$330, $A190, Scores!$F$2:$F$330,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INDEX(Scores!$G$2:$G$330, MATCH(Clutch!$A191, Scores!$E$2:$E$330, 0))</f>
        <v>CJQ</v>
      </c>
      <c r="C191" s="1" t="s">
        <v>5</v>
      </c>
      <c r="D191" s="1">
        <f>SUMIFS(INDEX(Scores!$H$2:$N$330, 0, MATCH($C191, Scores!$H$1:$N$1, 0)), Scores!$E$2:$E$330, $A191, Scores!$F$2:$F$330, D$1)</f>
        <v>1</v>
      </c>
      <c r="E191" s="1">
        <f>SUMIFS(INDEX(Scores!$H$2:$N$330, 0, MATCH($C191, Scores!$H$1:$N$1, 0)), Scores!$E$2:$E$330, $A191, Scores!$F$2:$F$330, E$1)</f>
        <v>0</v>
      </c>
      <c r="F191" s="1">
        <f>SUMIFS(INDEX(Scores!$H$2:$N$330, 0, MATCH($C191, Scores!$H$1:$N$1, 0)), Scores!$E$2:$E$330, $A191, Scores!$F$2:$F$330, F$1)</f>
        <v>1</v>
      </c>
      <c r="G191" s="1">
        <f>SUMIFS(INDEX(Scores!$H$2:$N$330, 0, MATCH($C191, Scores!$H$1:$N$1, 0)), Scores!$E$2:$E$330, $A191, Scores!$F$2:$F$330,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INDEX(Scores!$G$2:$G$330, MATCH(Clutch!$A192, Scores!$E$2:$E$330, 0))</f>
        <v>JCDQ</v>
      </c>
      <c r="C192" s="1" t="s">
        <v>4</v>
      </c>
      <c r="D192" s="1">
        <f>SUMIFS(INDEX(Scores!$H$2:$N$330, 0, MATCH($C192, Scores!$H$1:$N$1, 0)), Scores!$E$2:$E$330, $A192, Scores!$F$2:$F$330, D$1)</f>
        <v>0</v>
      </c>
      <c r="E192" s="1">
        <f>SUMIFS(INDEX(Scores!$H$2:$N$330, 0, MATCH($C192, Scores!$H$1:$N$1, 0)), Scores!$E$2:$E$330, $A192, Scores!$F$2:$F$330, E$1)</f>
        <v>0</v>
      </c>
      <c r="F192" s="1">
        <f>SUMIFS(INDEX(Scores!$H$2:$N$330, 0, MATCH($C192, Scores!$H$1:$N$1, 0)), Scores!$E$2:$E$330, $A192, Scores!$F$2:$F$330, F$1)</f>
        <v>3</v>
      </c>
      <c r="G192" s="1">
        <f>SUMIFS(INDEX(Scores!$H$2:$N$330, 0, MATCH($C192, Scores!$H$1:$N$1, 0)), Scores!$E$2:$E$330, $A192, Scores!$F$2:$F$330,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INDEX(Scores!$G$2:$G$330, MATCH(Clutch!$A193, Scores!$E$2:$E$330, 0))</f>
        <v>JCDQ</v>
      </c>
      <c r="C193" s="1" t="s">
        <v>5</v>
      </c>
      <c r="D193" s="1">
        <f>SUMIFS(INDEX(Scores!$H$2:$N$330, 0, MATCH($C193, Scores!$H$1:$N$1, 0)), Scores!$E$2:$E$330, $A193, Scores!$F$2:$F$330, D$1)</f>
        <v>4</v>
      </c>
      <c r="E193" s="1">
        <f>SUMIFS(INDEX(Scores!$H$2:$N$330, 0, MATCH($C193, Scores!$H$1:$N$1, 0)), Scores!$E$2:$E$330, $A193, Scores!$F$2:$F$330, E$1)</f>
        <v>2</v>
      </c>
      <c r="F193" s="1">
        <f>SUMIFS(INDEX(Scores!$H$2:$N$330, 0, MATCH($C193, Scores!$H$1:$N$1, 0)), Scores!$E$2:$E$330, $A193, Scores!$F$2:$F$330, F$1)</f>
        <v>1</v>
      </c>
      <c r="G193" s="1">
        <f>SUMIFS(INDEX(Scores!$H$2:$N$330, 0, MATCH($C193, Scores!$H$1:$N$1, 0)), Scores!$E$2:$E$330, $A193, Scores!$F$2:$F$330,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INDEX(Scores!$G$2:$G$330, MATCH(Clutch!$A194, Scores!$E$2:$E$330, 0))</f>
        <v>CJ</v>
      </c>
      <c r="C194" s="1" t="s">
        <v>4</v>
      </c>
      <c r="D194" s="1">
        <f>SUMIFS(INDEX(Scores!$H$2:$N$330, 0, MATCH($C194, Scores!$H$1:$N$1, 0)), Scores!$E$2:$E$330, $A194, Scores!$F$2:$F$330, D$1)</f>
        <v>2</v>
      </c>
      <c r="E194" s="1">
        <f>SUMIFS(INDEX(Scores!$H$2:$N$330, 0, MATCH($C194, Scores!$H$1:$N$1, 0)), Scores!$E$2:$E$330, $A194, Scores!$F$2:$F$330, E$1)</f>
        <v>4</v>
      </c>
      <c r="F194" s="1">
        <f>SUMIFS(INDEX(Scores!$H$2:$N$330, 0, MATCH($C194, Scores!$H$1:$N$1, 0)), Scores!$E$2:$E$330, $A194, Scores!$F$2:$F$330, F$1)</f>
        <v>3</v>
      </c>
      <c r="G194" s="1">
        <f>SUMIFS(INDEX(Scores!$H$2:$N$330, 0, MATCH($C194, Scores!$H$1:$N$1, 0)), Scores!$E$2:$E$330, $A194, Scores!$F$2:$F$330,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INDEX(Scores!$G$2:$G$330, MATCH(Clutch!$A195, Scores!$E$2:$E$330, 0))</f>
        <v>CJ</v>
      </c>
      <c r="C195" s="1" t="s">
        <v>5</v>
      </c>
      <c r="D195" s="1">
        <f>SUMIFS(INDEX(Scores!$H$2:$N$330, 0, MATCH($C195, Scores!$H$1:$N$1, 0)), Scores!$E$2:$E$330, $A195, Scores!$F$2:$F$330, D$1)</f>
        <v>5</v>
      </c>
      <c r="E195" s="1">
        <f>SUMIFS(INDEX(Scores!$H$2:$N$330, 0, MATCH($C195, Scores!$H$1:$N$1, 0)), Scores!$E$2:$E$330, $A195, Scores!$F$2:$F$330, E$1)</f>
        <v>2</v>
      </c>
      <c r="F195" s="1">
        <f>SUMIFS(INDEX(Scores!$H$2:$N$330, 0, MATCH($C195, Scores!$H$1:$N$1, 0)), Scores!$E$2:$E$330, $A195, Scores!$F$2:$F$330, F$1)</f>
        <v>0</v>
      </c>
      <c r="G195" s="1">
        <f>SUMIFS(INDEX(Scores!$H$2:$N$330, 0, MATCH($C195, Scores!$H$1:$N$1, 0)), Scores!$E$2:$E$330, $A195, Scores!$F$2:$F$330,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INDEX(Scores!$G$2:$G$330, MATCH(Clutch!$A196, Scores!$E$2:$E$330, 0))</f>
        <v>CJ</v>
      </c>
      <c r="C196" s="1" t="s">
        <v>4</v>
      </c>
      <c r="D196" s="1">
        <f>SUMIFS(INDEX(Scores!$H$2:$N$330, 0, MATCH($C196, Scores!$H$1:$N$1, 0)), Scores!$E$2:$E$330, $A196, Scores!$F$2:$F$330, D$1)</f>
        <v>3</v>
      </c>
      <c r="E196" s="1">
        <f>SUMIFS(INDEX(Scores!$H$2:$N$330, 0, MATCH($C196, Scores!$H$1:$N$1, 0)), Scores!$E$2:$E$330, $A196, Scores!$F$2:$F$330, E$1)</f>
        <v>0</v>
      </c>
      <c r="F196" s="1">
        <f>SUMIFS(INDEX(Scores!$H$2:$N$330, 0, MATCH($C196, Scores!$H$1:$N$1, 0)), Scores!$E$2:$E$330, $A196, Scores!$F$2:$F$330, F$1)</f>
        <v>3</v>
      </c>
      <c r="G196" s="1">
        <f>SUMIFS(INDEX(Scores!$H$2:$N$330, 0, MATCH($C196, Scores!$H$1:$N$1, 0)), Scores!$E$2:$E$330, $A196, Scores!$F$2:$F$330,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INDEX(Scores!$G$2:$G$330, MATCH(Clutch!$A197, Scores!$E$2:$E$330, 0))</f>
        <v>CJ</v>
      </c>
      <c r="C197" s="1" t="s">
        <v>5</v>
      </c>
      <c r="D197" s="1">
        <f>SUMIFS(INDEX(Scores!$H$2:$N$330, 0, MATCH($C197, Scores!$H$1:$N$1, 0)), Scores!$E$2:$E$330, $A197, Scores!$F$2:$F$330, D$1)</f>
        <v>1</v>
      </c>
      <c r="E197" s="1">
        <f>SUMIFS(INDEX(Scores!$H$2:$N$330, 0, MATCH($C197, Scores!$H$1:$N$1, 0)), Scores!$E$2:$E$330, $A197, Scores!$F$2:$F$330, E$1)</f>
        <v>3</v>
      </c>
      <c r="F197" s="1">
        <f>SUMIFS(INDEX(Scores!$H$2:$N$330, 0, MATCH($C197, Scores!$H$1:$N$1, 0)), Scores!$E$2:$E$330, $A197, Scores!$F$2:$F$330, F$1)</f>
        <v>1</v>
      </c>
      <c r="G197" s="1">
        <f>SUMIFS(INDEX(Scores!$H$2:$N$330, 0, MATCH($C197, Scores!$H$1:$N$1, 0)), Scores!$E$2:$E$330, $A197, Scores!$F$2:$F$330, G$1)</f>
        <v>0</v>
      </c>
      <c r="H197" s="1" t="str">
        <f t="shared" si="378"/>
        <v>Caleb</v>
      </c>
      <c r="I197" s="1">
        <f>IF($H197=$C197, SUM($D197:$E197)-SUM($D196:$E196), SUM($D197:$E197) - SUM($D196:$F196))</f>
        <v>-2</v>
      </c>
      <c r="J197" s="1">
        <f t="shared" si="344"/>
        <v>-1</v>
      </c>
      <c r="K197" s="1">
        <f t="shared" si="379"/>
        <v>0</v>
      </c>
      <c r="L197" s="1">
        <f t="shared" ref="L197" si="380">IF(I197&gt;3, "&gt;3", IF(I197&lt;-3, "&lt;-3", I197))</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84"/>
  <sheetViews>
    <sheetView zoomScale="125" workbookViewId="0">
      <pane xSplit="2" ySplit="1" topLeftCell="C21" activePane="bottomRight" state="frozen"/>
      <selection pane="topRight" activeCell="C1" sqref="C1"/>
      <selection pane="bottomLeft" activeCell="A2" sqref="A2"/>
      <selection pane="bottomRight" activeCell="I22" sqref="I22"/>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SUMIF(Scores!$E$2:$E$330, 'Next Gen'!$A2, INDEX(Scores!$H$2:$N299, 0, MATCH($B2, Scores!$H$1:$N$1, 0)))</f>
        <v>8</v>
      </c>
      <c r="G2" s="1" t="str">
        <f>INDEX(Scores!$B$2:$B$330, MATCH('Next Gen'!$A2, Scores!$E$2:$E$330, 0))</f>
        <v>high</v>
      </c>
      <c r="J2"/>
      <c r="K2"/>
      <c r="L2"/>
      <c r="M2"/>
      <c r="N2"/>
      <c r="U2" s="1" t="s">
        <v>71</v>
      </c>
    </row>
    <row r="3" spans="1:21">
      <c r="A3" s="1">
        <v>71</v>
      </c>
      <c r="B3" s="1" t="s">
        <v>4</v>
      </c>
      <c r="C3" s="1">
        <v>9</v>
      </c>
      <c r="D3" s="1">
        <v>8</v>
      </c>
      <c r="E3" s="1">
        <v>5</v>
      </c>
      <c r="F3" s="1">
        <f>SUMIF(Scores!$E$2:$E$330, 'Next Gen'!$A3, INDEX(Scores!$H$2:$N330, 0, MATCH($B3, Scores!$H$1:$N$1, 0)))</f>
        <v>13</v>
      </c>
      <c r="G3" s="1" t="str">
        <f>INDEX(Scores!$B$2:$B$330, MATCH('Next Gen'!$A3, Scores!$E$2:$E$330,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SUMIF(Scores!$E$2:$E$330, 'Next Gen'!$A4, INDEX(Scores!$H$2:$N331, 0, MATCH($B4, Scores!$H$1:$N$1, 0)))</f>
        <v>1</v>
      </c>
      <c r="G4" s="1" t="str">
        <f>INDEX(Scores!$B$2:$B$330, MATCH('Next Gen'!$A4, Scores!$E$2:$E$330, 0))</f>
        <v>mid</v>
      </c>
      <c r="J4" s="8" t="s">
        <v>4</v>
      </c>
      <c r="K4" s="10">
        <v>17</v>
      </c>
      <c r="L4" s="9">
        <v>8.4117647058823533</v>
      </c>
      <c r="M4" s="9">
        <v>3.8235294117647061</v>
      </c>
      <c r="N4" s="9">
        <v>0.91666666666666663</v>
      </c>
      <c r="O4" s="9">
        <v>0.45454545454545453</v>
      </c>
      <c r="P4" s="9">
        <v>1.9692307692307693</v>
      </c>
      <c r="Q4" s="9">
        <v>0.41666666666666669</v>
      </c>
      <c r="R4" s="9">
        <v>0.82051282051282048</v>
      </c>
      <c r="S4"/>
      <c r="U4" s="1" t="s">
        <v>78</v>
      </c>
    </row>
    <row r="5" spans="1:21">
      <c r="A5" s="1">
        <v>72</v>
      </c>
      <c r="B5" s="1" t="s">
        <v>4</v>
      </c>
      <c r="C5" s="1">
        <v>9</v>
      </c>
      <c r="D5" s="1">
        <v>9</v>
      </c>
      <c r="E5" s="1">
        <v>2</v>
      </c>
      <c r="F5" s="1">
        <f>SUMIF(Scores!$E$2:$E$330, 'Next Gen'!$A5, INDEX(Scores!$H$2:$N332, 0, MATCH($B5, Scores!$H$1:$N$1, 0)))</f>
        <v>4</v>
      </c>
      <c r="G5" s="1" t="str">
        <f>INDEX(Scores!$B$2:$B$330, MATCH('Next Gen'!$A5, Scores!$E$2:$E$330, 0))</f>
        <v>mid</v>
      </c>
      <c r="J5" s="8" t="s">
        <v>7</v>
      </c>
      <c r="K5" s="10">
        <v>5</v>
      </c>
      <c r="L5" s="9">
        <v>3.6</v>
      </c>
      <c r="M5" s="9">
        <v>1.6</v>
      </c>
      <c r="N5" s="9">
        <v>0.4</v>
      </c>
      <c r="O5" s="9">
        <v>0.44444444444444442</v>
      </c>
      <c r="P5" s="9">
        <v>1.875</v>
      </c>
      <c r="Q5" s="9">
        <v>0.17777777777777778</v>
      </c>
      <c r="R5" s="9">
        <v>0.33333333333333331</v>
      </c>
      <c r="S5"/>
    </row>
    <row r="6" spans="1:21">
      <c r="A6" s="1">
        <v>72</v>
      </c>
      <c r="B6" s="1" t="s">
        <v>7</v>
      </c>
      <c r="C6" s="1">
        <v>9</v>
      </c>
      <c r="D6" s="1">
        <v>3</v>
      </c>
      <c r="E6" s="1">
        <v>0</v>
      </c>
      <c r="F6" s="1">
        <f>SUMIF(Scores!$E$2:$E$330, 'Next Gen'!$A6, INDEX(Scores!$H$2:$N333, 0, MATCH($B6, Scores!$H$1:$N$1, 0)))</f>
        <v>0</v>
      </c>
      <c r="G6" s="1" t="str">
        <f>INDEX(Scores!$B$2:$B$330, MATCH('Next Gen'!$A6, Scores!$E$2:$E$330, 0))</f>
        <v>mid</v>
      </c>
      <c r="J6" s="8" t="s">
        <v>5</v>
      </c>
      <c r="K6" s="10">
        <v>22</v>
      </c>
      <c r="L6" s="9">
        <v>6.1363636363636367</v>
      </c>
      <c r="M6" s="9">
        <v>2.9545454545454546</v>
      </c>
      <c r="N6" s="9">
        <v>0.67164179104477617</v>
      </c>
      <c r="O6" s="9">
        <v>0.48148148148148145</v>
      </c>
      <c r="P6" s="9">
        <v>1.5846153846153845</v>
      </c>
      <c r="Q6" s="9">
        <v>0.32338308457711445</v>
      </c>
      <c r="R6" s="9">
        <v>0.51243781094527363</v>
      </c>
      <c r="S6"/>
    </row>
    <row r="7" spans="1:21">
      <c r="A7" s="1">
        <v>73</v>
      </c>
      <c r="B7" s="1" t="s">
        <v>4</v>
      </c>
      <c r="C7" s="1">
        <v>9</v>
      </c>
      <c r="D7" s="1">
        <v>9</v>
      </c>
      <c r="E7" s="1">
        <v>2</v>
      </c>
      <c r="F7" s="1">
        <f>SUMIF(Scores!$E$2:$E$330, 'Next Gen'!$A7, INDEX(Scores!$H$2:$N334, 0, MATCH($B7, Scores!$H$1:$N$1, 0)))</f>
        <v>2</v>
      </c>
      <c r="G7" s="1" t="str">
        <f>INDEX(Scores!$B$2:$B$330, MATCH('Next Gen'!$A7, Scores!$E$2:$E$330, 0))</f>
        <v>high</v>
      </c>
      <c r="J7" s="8" t="s">
        <v>6</v>
      </c>
      <c r="K7" s="10">
        <v>10</v>
      </c>
      <c r="L7" s="9">
        <v>4.4000000000000004</v>
      </c>
      <c r="M7" s="9">
        <v>2.1</v>
      </c>
      <c r="N7" s="9">
        <v>0.48888888888888887</v>
      </c>
      <c r="O7" s="9">
        <v>0.47727272727272729</v>
      </c>
      <c r="P7" s="9">
        <v>1.9047619047619047</v>
      </c>
      <c r="Q7" s="9">
        <v>0.23333333333333334</v>
      </c>
      <c r="R7" s="9">
        <v>0.44444444444444442</v>
      </c>
      <c r="S7"/>
    </row>
    <row r="8" spans="1:21">
      <c r="A8" s="1">
        <v>73</v>
      </c>
      <c r="B8" s="1" t="s">
        <v>5</v>
      </c>
      <c r="C8" s="1">
        <v>9</v>
      </c>
      <c r="D8" s="1">
        <v>6</v>
      </c>
      <c r="E8" s="1">
        <v>4</v>
      </c>
      <c r="F8" s="1">
        <f>SUMIF(Scores!$E$2:$E$330, 'Next Gen'!$A8, INDEX(Scores!$H$2:$N335, 0, MATCH($B8, Scores!$H$1:$N$1, 0)))</f>
        <v>10</v>
      </c>
      <c r="G8" s="1" t="str">
        <f>INDEX(Scores!$B$2:$B$330, MATCH('Next Gen'!$A8, Scores!$E$2:$E$330, 0))</f>
        <v>high</v>
      </c>
      <c r="J8" s="8" t="s">
        <v>26</v>
      </c>
      <c r="K8" s="10">
        <v>54</v>
      </c>
      <c r="L8" s="9">
        <v>6.2962962962962967</v>
      </c>
      <c r="M8" s="9">
        <v>2.9444444444444446</v>
      </c>
      <c r="N8" s="9">
        <v>0.69105691056910568</v>
      </c>
      <c r="O8" s="9">
        <v>0.46764705882352942</v>
      </c>
      <c r="P8" s="9">
        <v>1.7987421383647799</v>
      </c>
      <c r="Q8" s="9">
        <v>0.32317073170731708</v>
      </c>
      <c r="R8" s="9">
        <v>0.58130081300813008</v>
      </c>
      <c r="S8"/>
    </row>
    <row r="9" spans="1:21">
      <c r="A9" s="1">
        <v>74</v>
      </c>
      <c r="B9" s="1" t="s">
        <v>5</v>
      </c>
      <c r="C9" s="1">
        <v>9</v>
      </c>
      <c r="D9" s="1">
        <v>5</v>
      </c>
      <c r="E9" s="1">
        <v>1</v>
      </c>
      <c r="F9" s="1">
        <f>SUMIF(Scores!$E$2:$E$330, 'Next Gen'!$A9, INDEX(Scores!$H$2:$N336, 0, MATCH($B9, Scores!$H$1:$N$1, 0)))</f>
        <v>1</v>
      </c>
      <c r="G9" s="1" t="str">
        <f>INDEX(Scores!$B$2:$B$330, MATCH('Next Gen'!$A9, Scores!$E$2:$E$330, 0))</f>
        <v>low</v>
      </c>
      <c r="J9"/>
      <c r="K9"/>
      <c r="L9"/>
      <c r="M9"/>
      <c r="N9"/>
      <c r="O9"/>
      <c r="P9"/>
      <c r="Q9"/>
      <c r="R9"/>
    </row>
    <row r="10" spans="1:21">
      <c r="A10" s="1">
        <v>74</v>
      </c>
      <c r="B10" s="1" t="s">
        <v>4</v>
      </c>
      <c r="C10" s="1">
        <v>9</v>
      </c>
      <c r="D10" s="1">
        <v>6</v>
      </c>
      <c r="E10" s="1">
        <v>4</v>
      </c>
      <c r="F10" s="1">
        <f>SUMIF(Scores!$E$2:$E$330, 'Next Gen'!$A10, INDEX(Scores!$H$2:$N337, 0, MATCH($B10, Scores!$H$1:$N$1, 0)))</f>
        <v>7</v>
      </c>
      <c r="G10" s="1" t="str">
        <f>INDEX(Scores!$B$2:$B$330, MATCH('Next Gen'!$A10, Scores!$E$2:$E$330, 0))</f>
        <v>low</v>
      </c>
      <c r="J10"/>
      <c r="K10"/>
      <c r="L10"/>
      <c r="M10"/>
      <c r="N10"/>
      <c r="O10"/>
    </row>
    <row r="11" spans="1:21">
      <c r="A11" s="1">
        <v>74</v>
      </c>
      <c r="B11" s="1" t="s">
        <v>7</v>
      </c>
      <c r="C11" s="1">
        <v>9</v>
      </c>
      <c r="D11" s="1">
        <v>4</v>
      </c>
      <c r="E11" s="1">
        <v>3</v>
      </c>
      <c r="F11" s="1">
        <f>SUMIF(Scores!$E$2:$E$330, 'Next Gen'!$A11, INDEX(Scores!$H$2:$N338, 0, MATCH($B11, Scores!$H$1:$N$1, 0)))</f>
        <v>3</v>
      </c>
      <c r="G11" s="1" t="str">
        <f>INDEX(Scores!$B$2:$B$330, MATCH('Next Gen'!$A11, Scores!$E$2:$E$330, 0))</f>
        <v>low</v>
      </c>
      <c r="J11"/>
      <c r="K11"/>
      <c r="L11"/>
    </row>
    <row r="12" spans="1:21">
      <c r="A12" s="1">
        <v>75</v>
      </c>
      <c r="B12" s="1" t="s">
        <v>4</v>
      </c>
      <c r="C12" s="1">
        <v>12</v>
      </c>
      <c r="D12" s="1">
        <v>12</v>
      </c>
      <c r="E12" s="1">
        <v>5</v>
      </c>
      <c r="F12" s="1">
        <f>SUMIF(Scores!$E$2:$E$330, 'Next Gen'!$A12, INDEX(Scores!$H$2:$N339, 0, MATCH($B12, Scores!$H$1:$N$1, 0)))</f>
        <v>10</v>
      </c>
      <c r="G12" s="1" t="str">
        <f>INDEX(Scores!$B$2:$B$330, MATCH('Next Gen'!$A12, Scores!$E$2:$E$330, 0))</f>
        <v>mid</v>
      </c>
      <c r="J12"/>
      <c r="K12"/>
      <c r="L12"/>
    </row>
    <row r="13" spans="1:21">
      <c r="A13" s="1">
        <v>75</v>
      </c>
      <c r="B13" s="1" t="s">
        <v>5</v>
      </c>
      <c r="C13" s="1">
        <v>12</v>
      </c>
      <c r="D13" s="1">
        <v>8</v>
      </c>
      <c r="E13" s="1">
        <v>6</v>
      </c>
      <c r="F13" s="1">
        <f>SUMIF(Scores!$E$2:$E$330, 'Next Gen'!$A13, INDEX(Scores!$H$2:$N340, 0, MATCH($B13, Scores!$H$1:$N$1, 0)))</f>
        <v>8</v>
      </c>
      <c r="G13" s="1" t="str">
        <f>INDEX(Scores!$B$2:$B$330, MATCH('Next Gen'!$A13, Scores!$E$2:$E$330, 0))</f>
        <v>mid</v>
      </c>
      <c r="J13"/>
      <c r="K13"/>
      <c r="L13"/>
    </row>
    <row r="14" spans="1:21">
      <c r="A14" s="1">
        <v>76</v>
      </c>
      <c r="B14" s="1" t="s">
        <v>4</v>
      </c>
      <c r="C14" s="1">
        <v>9</v>
      </c>
      <c r="D14" s="1">
        <v>8</v>
      </c>
      <c r="E14" s="1">
        <v>3</v>
      </c>
      <c r="F14" s="1">
        <f>SUMIF(Scores!$E$2:$E$330, 'Next Gen'!$A14, INDEX(Scores!$H$2:$N341, 0, MATCH($B14, Scores!$H$1:$N$1, 0)))</f>
        <v>5</v>
      </c>
      <c r="G14" s="1" t="str">
        <f>INDEX(Scores!$B$2:$B$330, MATCH('Next Gen'!$A14, Scores!$E$2:$E$330, 0))</f>
        <v>mid</v>
      </c>
      <c r="J14"/>
      <c r="K14"/>
      <c r="L14"/>
    </row>
    <row r="15" spans="1:21">
      <c r="A15" s="1">
        <v>76</v>
      </c>
      <c r="B15" s="1" t="s">
        <v>5</v>
      </c>
      <c r="C15" s="1">
        <v>9</v>
      </c>
      <c r="D15" s="1">
        <v>6</v>
      </c>
      <c r="E15" s="1">
        <v>0</v>
      </c>
      <c r="F15" s="1">
        <f>SUMIF(Scores!$E$2:$E$330, 'Next Gen'!$A15, INDEX(Scores!$H$2:$N342, 0, MATCH($B15, Scores!$H$1:$N$1, 0)))</f>
        <v>0</v>
      </c>
      <c r="G15" s="1" t="str">
        <f>INDEX(Scores!$B$2:$B$330, MATCH('Next Gen'!$A15, Scores!$E$2:$E$330, 0))</f>
        <v>mid</v>
      </c>
      <c r="J15"/>
      <c r="K15"/>
      <c r="L15"/>
    </row>
    <row r="16" spans="1:21">
      <c r="A16" s="1">
        <v>77</v>
      </c>
      <c r="B16" s="1" t="s">
        <v>4</v>
      </c>
      <c r="C16" s="1">
        <v>9</v>
      </c>
      <c r="D16" s="1">
        <v>9</v>
      </c>
      <c r="E16" s="1">
        <v>1</v>
      </c>
      <c r="F16" s="1">
        <f>SUMIF(Scores!$E$2:$E$330, 'Next Gen'!$A16, INDEX(Scores!$H$2:$N343, 0, MATCH($B16, Scores!$H$1:$N$1, 0)))</f>
        <v>1</v>
      </c>
      <c r="G16" s="1" t="str">
        <f>INDEX(Scores!$B$2:$B$330, MATCH('Next Gen'!$A16, Scores!$E$2:$E$330, 0))</f>
        <v>mid</v>
      </c>
      <c r="J16"/>
      <c r="K16"/>
      <c r="L16"/>
    </row>
    <row r="17" spans="1:12">
      <c r="A17" s="1">
        <v>77</v>
      </c>
      <c r="B17" s="1" t="s">
        <v>5</v>
      </c>
      <c r="C17" s="1">
        <v>9</v>
      </c>
      <c r="D17" s="1">
        <v>5</v>
      </c>
      <c r="E17" s="1">
        <v>3</v>
      </c>
      <c r="F17" s="1">
        <f>SUMIF(Scores!$E$2:$E$330, 'Next Gen'!$A17, INDEX(Scores!$H$2:$N344, 0, MATCH($B17, Scores!$H$1:$N$1, 0)))</f>
        <v>5</v>
      </c>
      <c r="G17" s="1" t="str">
        <f>INDEX(Scores!$B$2:$B$330, MATCH('Next Gen'!$A17, Scores!$E$2:$E$330, 0))</f>
        <v>mid</v>
      </c>
      <c r="J17"/>
      <c r="K17"/>
      <c r="L17"/>
    </row>
    <row r="18" spans="1:12">
      <c r="A18" s="1">
        <v>77</v>
      </c>
      <c r="B18" s="1" t="s">
        <v>6</v>
      </c>
      <c r="C18" s="1">
        <v>9</v>
      </c>
      <c r="D18" s="1">
        <v>5</v>
      </c>
      <c r="E18" s="1">
        <v>3</v>
      </c>
      <c r="F18" s="1">
        <f>SUMIF(Scores!$E$2:$E$330, 'Next Gen'!$A18, INDEX(Scores!$H$2:$N345, 0, MATCH($B18, Scores!$H$1:$N$1, 0)))</f>
        <v>8</v>
      </c>
      <c r="G18" s="1" t="str">
        <f>INDEX(Scores!$B$2:$B$330, MATCH('Next Gen'!$A18, Scores!$E$2:$E$330, 0))</f>
        <v>mid</v>
      </c>
      <c r="J18"/>
      <c r="K18"/>
      <c r="L18"/>
    </row>
    <row r="19" spans="1:12">
      <c r="A19" s="1">
        <v>78</v>
      </c>
      <c r="B19" s="1" t="s">
        <v>4</v>
      </c>
      <c r="C19" s="1">
        <v>9</v>
      </c>
      <c r="D19" s="1">
        <v>8</v>
      </c>
      <c r="E19" s="1">
        <v>5</v>
      </c>
      <c r="F19" s="1">
        <f>SUMIF(Scores!$E$2:$E$330, 'Next Gen'!$A19, INDEX(Scores!$H$2:$N346, 0, MATCH($B19, Scores!$H$1:$N$1, 0)))</f>
        <v>9</v>
      </c>
      <c r="G19" s="1" t="str">
        <f>INDEX(Scores!$B$2:$B$330, MATCH('Next Gen'!$A19, Scores!$E$2:$E$330, 0))</f>
        <v>mid</v>
      </c>
      <c r="J19"/>
      <c r="K19"/>
      <c r="L19"/>
    </row>
    <row r="20" spans="1:12">
      <c r="A20" s="1">
        <v>78</v>
      </c>
      <c r="B20" s="1" t="s">
        <v>7</v>
      </c>
      <c r="C20" s="1">
        <v>9</v>
      </c>
      <c r="D20" s="1">
        <v>6</v>
      </c>
      <c r="E20" s="1">
        <v>2</v>
      </c>
      <c r="F20" s="1">
        <f>SUMIF(Scores!$E$2:$E$330, 'Next Gen'!$A20, INDEX(Scores!$H$2:$N347, 0, MATCH($B20, Scores!$H$1:$N$1, 0)))</f>
        <v>4</v>
      </c>
      <c r="G20" s="1" t="str">
        <f>INDEX(Scores!$B$2:$B$330, MATCH('Next Gen'!$A20, Scores!$E$2:$E$330, 0))</f>
        <v>mid</v>
      </c>
      <c r="J20"/>
      <c r="K20"/>
      <c r="L20"/>
    </row>
    <row r="21" spans="1:12">
      <c r="A21" s="1">
        <v>79</v>
      </c>
      <c r="B21" s="1" t="s">
        <v>4</v>
      </c>
      <c r="C21" s="1">
        <v>9</v>
      </c>
      <c r="D21" s="1">
        <v>7</v>
      </c>
      <c r="E21" s="1">
        <v>3</v>
      </c>
      <c r="F21" s="1">
        <f>SUMIF(Scores!$E$2:$E$330, 'Next Gen'!$A21, INDEX(Scores!$H$2:$N348, 0, MATCH($B21, Scores!$H$1:$N$1, 0)))</f>
        <v>7</v>
      </c>
      <c r="G21" s="1" t="str">
        <f>INDEX(Scores!$B$2:$B$330, MATCH('Next Gen'!$A21, Scores!$E$2:$E$330, 0))</f>
        <v>mid</v>
      </c>
      <c r="J21"/>
      <c r="K21"/>
      <c r="L21"/>
    </row>
    <row r="22" spans="1:12">
      <c r="A22" s="1">
        <v>79</v>
      </c>
      <c r="B22" s="1" t="s">
        <v>5</v>
      </c>
      <c r="C22" s="1">
        <v>9</v>
      </c>
      <c r="D22" s="1">
        <v>6</v>
      </c>
      <c r="E22" s="1">
        <v>1</v>
      </c>
      <c r="F22" s="1">
        <f>SUMIF(Scores!$E$2:$E$330, 'Next Gen'!$A22, INDEX(Scores!$H$2:$N349, 0, MATCH($B22, Scores!$H$1:$N$1, 0)))</f>
        <v>1</v>
      </c>
      <c r="G22" s="1" t="str">
        <f>INDEX(Scores!$B$2:$B$330, MATCH('Next Gen'!$A22, Scores!$E$2:$E$330, 0))</f>
        <v>mid</v>
      </c>
    </row>
    <row r="23" spans="1:12">
      <c r="A23" s="1">
        <v>79</v>
      </c>
      <c r="B23" s="1" t="s">
        <v>6</v>
      </c>
      <c r="C23" s="1">
        <v>9</v>
      </c>
      <c r="D23" s="1">
        <v>2</v>
      </c>
      <c r="E23" s="1">
        <v>1</v>
      </c>
      <c r="F23" s="1">
        <f>SUMIF(Scores!$E$2:$E$330, 'Next Gen'!$A23, INDEX(Scores!$H$2:$N350, 0, MATCH($B23, Scores!$H$1:$N$1, 0)))</f>
        <v>1</v>
      </c>
      <c r="G23" s="1" t="str">
        <f>INDEX(Scores!$B$2:$B$330, MATCH('Next Gen'!$A23, Scores!$E$2:$E$330, 0))</f>
        <v>mid</v>
      </c>
    </row>
    <row r="24" spans="1:12">
      <c r="A24" s="1">
        <v>79</v>
      </c>
      <c r="B24" s="1" t="s">
        <v>7</v>
      </c>
      <c r="C24" s="1">
        <v>9</v>
      </c>
      <c r="D24" s="1">
        <v>5</v>
      </c>
      <c r="E24" s="1">
        <v>3</v>
      </c>
      <c r="F24" s="1">
        <f>SUMIF(Scores!$E$2:$E$330, 'Next Gen'!$A24, INDEX(Scores!$H$2:$N351, 0, MATCH($B24, Scores!$H$1:$N$1, 0)))</f>
        <v>5</v>
      </c>
      <c r="G24" s="1" t="str">
        <f>INDEX(Scores!$B$2:$B$330, MATCH('Next Gen'!$A24, Scores!$E$2:$E$330, 0))</f>
        <v>mid</v>
      </c>
    </row>
    <row r="25" spans="1:12">
      <c r="A25" s="1">
        <v>80</v>
      </c>
      <c r="B25" s="1" t="s">
        <v>5</v>
      </c>
      <c r="C25" s="1">
        <v>9</v>
      </c>
      <c r="D25" s="1">
        <v>6</v>
      </c>
      <c r="E25" s="1">
        <v>2</v>
      </c>
      <c r="F25" s="1">
        <f>SUMIF(Scores!$E$2:$E$330, 'Next Gen'!$A25, INDEX(Scores!$H$2:$N352, 0, MATCH($B25, Scores!$H$1:$N$1, 0)))</f>
        <v>3</v>
      </c>
      <c r="G25" s="1" t="str">
        <f>INDEX(Scores!$B$2:$B$330, MATCH('Next Gen'!$A25, Scores!$E$2:$E$330, 0))</f>
        <v>mid</v>
      </c>
    </row>
    <row r="26" spans="1:12">
      <c r="A26" s="1">
        <v>80</v>
      </c>
      <c r="B26" s="1" t="s">
        <v>6</v>
      </c>
      <c r="C26" s="1">
        <v>9</v>
      </c>
      <c r="D26" s="1">
        <v>4</v>
      </c>
      <c r="E26" s="1">
        <v>3</v>
      </c>
      <c r="F26" s="1">
        <f>SUMIF(Scores!$E$2:$E$330, 'Next Gen'!$A26, INDEX(Scores!$H$2:$N353, 0, MATCH($B26, Scores!$H$1:$N$1, 0)))</f>
        <v>4</v>
      </c>
      <c r="G26" s="1" t="str">
        <f>INDEX(Scores!$B$2:$B$330, MATCH('Next Gen'!$A26, Scores!$E$2:$E$330, 0))</f>
        <v>mid</v>
      </c>
    </row>
    <row r="27" spans="1:12">
      <c r="A27" s="1">
        <v>80</v>
      </c>
      <c r="B27" s="1" t="s">
        <v>4</v>
      </c>
      <c r="C27" s="1">
        <v>9</v>
      </c>
      <c r="D27" s="1">
        <v>8</v>
      </c>
      <c r="E27" s="1">
        <v>6</v>
      </c>
      <c r="F27" s="1">
        <f>SUMIF(Scores!$E$2:$E$330, 'Next Gen'!$A27, INDEX(Scores!$H$2:$N354, 0, MATCH($B27, Scores!$H$1:$N$1, 0)))</f>
        <v>12</v>
      </c>
      <c r="G27" s="1" t="str">
        <f>INDEX(Scores!$B$2:$B$330, MATCH('Next Gen'!$A27, Scores!$E$2:$E$330, 0))</f>
        <v>mid</v>
      </c>
    </row>
    <row r="28" spans="1:12">
      <c r="A28" s="1">
        <v>81</v>
      </c>
      <c r="B28" s="1" t="s">
        <v>4</v>
      </c>
      <c r="C28" s="1">
        <v>9</v>
      </c>
      <c r="D28" s="1">
        <v>8</v>
      </c>
      <c r="E28" s="1">
        <v>4</v>
      </c>
      <c r="F28" s="1">
        <f>SUMIF(Scores!$E$2:$E$330, 'Next Gen'!$A28, INDEX(Scores!$H$2:$N355, 0, MATCH($B28, Scores!$H$1:$N$1, 0)))</f>
        <v>6</v>
      </c>
      <c r="G28" s="1" t="str">
        <f>INDEX(Scores!$B$2:$B$330, MATCH('Next Gen'!$A28, Scores!$E$2:$E$330, 0))</f>
        <v>high</v>
      </c>
    </row>
    <row r="29" spans="1:12">
      <c r="A29" s="1">
        <v>81</v>
      </c>
      <c r="B29" s="1" t="s">
        <v>5</v>
      </c>
      <c r="C29" s="1">
        <v>9</v>
      </c>
      <c r="D29" s="1">
        <v>4</v>
      </c>
      <c r="E29" s="1">
        <v>0</v>
      </c>
      <c r="F29" s="1">
        <f>SUMIF(Scores!$E$2:$E$330, 'Next Gen'!$A29, INDEX(Scores!$H$2:$N356, 0, MATCH($B29, Scores!$H$1:$N$1, 0)))</f>
        <v>0</v>
      </c>
      <c r="G29" s="1" t="str">
        <f>INDEX(Scores!$B$2:$B$330, MATCH('Next Gen'!$A29, Scores!$E$2:$E$330, 0))</f>
        <v>high</v>
      </c>
    </row>
    <row r="30" spans="1:12">
      <c r="A30" s="1">
        <v>82</v>
      </c>
      <c r="B30" s="1" t="s">
        <v>4</v>
      </c>
      <c r="C30" s="1">
        <v>9</v>
      </c>
      <c r="D30" s="1">
        <v>8</v>
      </c>
      <c r="E30" s="1">
        <v>6</v>
      </c>
      <c r="F30" s="1">
        <f>SUMIF(Scores!$E$2:$E$330, 'Next Gen'!$A30, INDEX(Scores!$H$2:$N357, 0, MATCH($B30, Scores!$H$1:$N$1, 0)))</f>
        <v>12</v>
      </c>
      <c r="G30" s="1" t="str">
        <f>INDEX(Scores!$B$2:$B$330, MATCH('Next Gen'!$A30, Scores!$E$2:$E$330, 0))</f>
        <v>low</v>
      </c>
    </row>
    <row r="31" spans="1:12">
      <c r="A31" s="1">
        <v>82</v>
      </c>
      <c r="B31" s="1" t="s">
        <v>7</v>
      </c>
      <c r="C31" s="1">
        <v>9</v>
      </c>
      <c r="D31" s="1">
        <v>3</v>
      </c>
      <c r="E31" s="1">
        <v>2</v>
      </c>
      <c r="F31" s="1">
        <f>SUMIF(Scores!$E$2:$E$330, 'Next Gen'!$A31, INDEX(Scores!$H$2:$N358, 0, MATCH($B31, Scores!$H$1:$N$1, 0)))</f>
        <v>2</v>
      </c>
      <c r="G31" s="1" t="str">
        <f>INDEX(Scores!$B$2:$B$330, MATCH('Next Gen'!$A31, Scores!$E$2:$E$330, 0))</f>
        <v>low</v>
      </c>
    </row>
    <row r="32" spans="1:12">
      <c r="A32" s="1">
        <v>82</v>
      </c>
      <c r="B32" s="1" t="s">
        <v>5</v>
      </c>
      <c r="C32" s="1">
        <v>9</v>
      </c>
      <c r="D32" s="1">
        <v>7</v>
      </c>
      <c r="E32" s="1">
        <v>2</v>
      </c>
      <c r="F32" s="1">
        <f>SUMIF(Scores!$E$2:$E$330, 'Next Gen'!$A32, INDEX(Scores!$H$2:$N359, 0, MATCH($B32, Scores!$H$1:$N$1, 0)))</f>
        <v>5</v>
      </c>
      <c r="G32" s="1" t="str">
        <f>INDEX(Scores!$B$2:$B$330, MATCH('Next Gen'!$A32, Scores!$E$2:$E$330, 0))</f>
        <v>low</v>
      </c>
    </row>
    <row r="33" spans="1:7">
      <c r="A33" s="1">
        <v>83</v>
      </c>
      <c r="B33" s="1" t="s">
        <v>4</v>
      </c>
      <c r="C33" s="1">
        <v>9</v>
      </c>
      <c r="D33" s="1">
        <v>9</v>
      </c>
      <c r="E33" s="1">
        <v>6</v>
      </c>
      <c r="F33" s="1">
        <f>SUMIF(Scores!$E$2:$E$330, 'Next Gen'!$A33, INDEX(Scores!$H$2:$N360, 0, MATCH($B33, Scores!$H$1:$N$1, 0)))</f>
        <v>12</v>
      </c>
      <c r="G33" s="1" t="str">
        <f>INDEX(Scores!$B$2:$B$330, MATCH('Next Gen'!$A33, Scores!$E$2:$E$330, 0))</f>
        <v>mid</v>
      </c>
    </row>
    <row r="34" spans="1:7">
      <c r="A34" s="1">
        <v>83</v>
      </c>
      <c r="B34" s="1" t="s">
        <v>5</v>
      </c>
      <c r="C34" s="1">
        <v>9</v>
      </c>
      <c r="D34" s="1">
        <v>5</v>
      </c>
      <c r="E34" s="1">
        <v>3</v>
      </c>
      <c r="F34" s="1">
        <f>SUMIF(Scores!$E$2:$E$330, 'Next Gen'!$A34, INDEX(Scores!$H$2:$N361, 0, MATCH($B34, Scores!$H$1:$N$1, 0)))</f>
        <v>5</v>
      </c>
      <c r="G34" s="1" t="str">
        <f>INDEX(Scores!$B$2:$B$330, MATCH('Next Gen'!$A34, Scores!$E$2:$E$330, 0))</f>
        <v>mid</v>
      </c>
    </row>
    <row r="35" spans="1:7">
      <c r="A35" s="1">
        <v>84</v>
      </c>
      <c r="B35" s="1" t="s">
        <v>4</v>
      </c>
      <c r="C35" s="1">
        <v>9</v>
      </c>
      <c r="D35" s="1">
        <v>9</v>
      </c>
      <c r="E35" s="1">
        <v>5</v>
      </c>
      <c r="F35" s="1">
        <f>SUMIF(Scores!$E$2:$E$330, 'Next Gen'!$A35, INDEX(Scores!$H$2:$N362, 0, MATCH($B35, Scores!$H$1:$N$1, 0)))</f>
        <v>10</v>
      </c>
      <c r="G35" s="1" t="str">
        <f>INDEX(Scores!$B$2:$B$330, MATCH('Next Gen'!$A35, Scores!$E$2:$E$330, 0))</f>
        <v>mid</v>
      </c>
    </row>
    <row r="36" spans="1:7">
      <c r="A36" s="1">
        <v>84</v>
      </c>
      <c r="B36" s="1" t="s">
        <v>5</v>
      </c>
      <c r="C36" s="1">
        <v>9</v>
      </c>
      <c r="D36" s="1">
        <v>4</v>
      </c>
      <c r="E36" s="1">
        <v>3</v>
      </c>
      <c r="F36" s="1">
        <f>SUMIF(Scores!$E$2:$E$330, 'Next Gen'!$A36, INDEX(Scores!$H$2:$N363, 0, MATCH($B36, Scores!$H$1:$N$1, 0)))</f>
        <v>5</v>
      </c>
      <c r="G36" s="1" t="str">
        <f>INDEX(Scores!$B$2:$B$330, MATCH('Next Gen'!$A36, Scores!$E$2:$E$330, 0))</f>
        <v>mid</v>
      </c>
    </row>
    <row r="37" spans="1:7">
      <c r="A37" s="1">
        <v>85</v>
      </c>
      <c r="B37" s="1" t="s">
        <v>4</v>
      </c>
      <c r="C37" s="1">
        <v>12</v>
      </c>
      <c r="D37" s="1">
        <v>10</v>
      </c>
      <c r="E37" s="1">
        <v>6</v>
      </c>
      <c r="F37" s="1">
        <f>SUMIF(Scores!$E$2:$E$330, 'Next Gen'!$A37, INDEX(Scores!$H$2:$N364, 0, MATCH($B37, Scores!$H$1:$N$1, 0)))</f>
        <v>10</v>
      </c>
      <c r="G37" s="1" t="str">
        <f>INDEX(Scores!$B$2:$B$330, MATCH('Next Gen'!$A37, Scores!$E$2:$E$330, 0))</f>
        <v>high</v>
      </c>
    </row>
    <row r="38" spans="1:7">
      <c r="A38" s="1">
        <v>85</v>
      </c>
      <c r="B38" s="1" t="s">
        <v>5</v>
      </c>
      <c r="C38" s="1">
        <v>12</v>
      </c>
      <c r="D38" s="1">
        <v>9</v>
      </c>
      <c r="E38" s="1">
        <v>3</v>
      </c>
      <c r="F38" s="1">
        <f>SUMIF(Scores!$E$2:$E$330, 'Next Gen'!$A38, INDEX(Scores!$H$2:$N365, 0, MATCH($B38, Scores!$H$1:$N$1, 0)))</f>
        <v>6</v>
      </c>
      <c r="G38" s="1" t="str">
        <f>INDEX(Scores!$B$2:$B$330, MATCH('Next Gen'!$A38, Scores!$E$2:$E$330, 0))</f>
        <v>high</v>
      </c>
    </row>
    <row r="39" spans="1:7">
      <c r="A39" s="1">
        <v>86</v>
      </c>
      <c r="B39" s="1" t="s">
        <v>4</v>
      </c>
      <c r="C39" s="1">
        <v>9</v>
      </c>
      <c r="D39" s="1">
        <v>6</v>
      </c>
      <c r="E39" s="1">
        <v>4</v>
      </c>
      <c r="F39" s="1">
        <f>SUMIF(Scores!$E$2:$E$330, 'Next Gen'!$A39, INDEX(Scores!$H$2:$N366, 0, MATCH($B39, Scores!$H$1:$N$1, 0)))</f>
        <v>8</v>
      </c>
      <c r="G39" s="1" t="str">
        <f>INDEX(Scores!$B$2:$B$330, MATCH('Next Gen'!$A39, Scores!$E$2:$E$330, 0))</f>
        <v>low</v>
      </c>
    </row>
    <row r="40" spans="1:7">
      <c r="A40" s="1">
        <v>86</v>
      </c>
      <c r="B40" s="1" t="s">
        <v>5</v>
      </c>
      <c r="C40" s="1">
        <v>9</v>
      </c>
      <c r="D40" s="1">
        <v>5</v>
      </c>
      <c r="E40" s="1">
        <v>2</v>
      </c>
      <c r="F40" s="1">
        <f>SUMIF(Scores!$E$2:$E$330, 'Next Gen'!$A40, INDEX(Scores!$H$2:$N367, 0, MATCH($B40, Scores!$H$1:$N$1, 0)))</f>
        <v>4</v>
      </c>
      <c r="G40" s="1" t="str">
        <f>INDEX(Scores!$B$2:$B$330, MATCH('Next Gen'!$A40, Scores!$E$2:$E$330, 0))</f>
        <v>low</v>
      </c>
    </row>
    <row r="41" spans="1:7">
      <c r="A41" s="1">
        <v>87</v>
      </c>
      <c r="B41" s="1" t="s">
        <v>4</v>
      </c>
      <c r="C41" s="1">
        <v>9</v>
      </c>
      <c r="D41" s="1">
        <v>7</v>
      </c>
      <c r="E41" s="1">
        <v>2</v>
      </c>
      <c r="F41" s="1">
        <f>SUMIF(Scores!$E$2:$E$330, 'Next Gen'!$A41, INDEX(Scores!$H$2:$N368, 0, MATCH($B41, Scores!$H$1:$N$1, 0)))</f>
        <v>4</v>
      </c>
      <c r="G41" s="1" t="str">
        <f>INDEX(Scores!$B$2:$B$330, MATCH('Next Gen'!$A41, Scores!$E$2:$E$330, 0))</f>
        <v>low</v>
      </c>
    </row>
    <row r="42" spans="1:7">
      <c r="A42" s="1">
        <v>87</v>
      </c>
      <c r="B42" s="1" t="s">
        <v>5</v>
      </c>
      <c r="C42" s="1">
        <v>9</v>
      </c>
      <c r="D42" s="1">
        <v>6</v>
      </c>
      <c r="E42" s="1">
        <v>1</v>
      </c>
      <c r="F42" s="1">
        <f>SUMIF(Scores!$E$2:$E$330, 'Next Gen'!$A42, INDEX(Scores!$H$2:$N369, 0, MATCH($B42, Scores!$H$1:$N$1, 0)))</f>
        <v>3</v>
      </c>
      <c r="G42" s="1" t="str">
        <f>INDEX(Scores!$B$2:$B$330, MATCH('Next Gen'!$A42, Scores!$E$2:$E$330, 0))</f>
        <v>low</v>
      </c>
    </row>
    <row r="43" spans="1:7">
      <c r="A43" s="1">
        <v>88</v>
      </c>
      <c r="B43" s="1" t="s">
        <v>4</v>
      </c>
      <c r="C43" s="1">
        <v>9</v>
      </c>
      <c r="D43" s="1">
        <v>9</v>
      </c>
      <c r="E43" s="1">
        <v>5</v>
      </c>
      <c r="F43" s="1">
        <f>SUMIF(Scores!$E$2:$E$330, 'Next Gen'!$A43, INDEX(Scores!$H$2:$N370, 0, MATCH($B43, Scores!$H$1:$N$1, 0)))</f>
        <v>9</v>
      </c>
      <c r="G43" s="1" t="str">
        <f>INDEX(Scores!$B$2:$B$330, MATCH('Next Gen'!$A43, Scores!$E$2:$E$330, 0))</f>
        <v>mid</v>
      </c>
    </row>
    <row r="44" spans="1:7">
      <c r="A44" s="1">
        <v>88</v>
      </c>
      <c r="B44" s="1" t="s">
        <v>5</v>
      </c>
      <c r="C44" s="1">
        <v>9</v>
      </c>
      <c r="D44" s="1">
        <v>7</v>
      </c>
      <c r="E44" s="1">
        <v>5</v>
      </c>
      <c r="F44" s="1">
        <f>SUMIF(Scores!$E$2:$E$330, 'Next Gen'!$A44, INDEX(Scores!$H$2:$N371, 0, MATCH($B44, Scores!$H$1:$N$1, 0)))</f>
        <v>8</v>
      </c>
      <c r="G44" s="1" t="str">
        <f>INDEX(Scores!$B$2:$B$330, MATCH('Next Gen'!$A44, Scores!$E$2:$E$330, 0))</f>
        <v>mid</v>
      </c>
    </row>
    <row r="45" spans="1:7">
      <c r="A45" s="1">
        <v>89</v>
      </c>
      <c r="B45" s="1" t="s">
        <v>4</v>
      </c>
      <c r="C45" s="1">
        <v>9</v>
      </c>
      <c r="D45" s="1">
        <v>8</v>
      </c>
      <c r="E45" s="1">
        <v>2</v>
      </c>
      <c r="F45" s="1">
        <f>SUMIF(Scores!$E$2:$E$330, 'Next Gen'!$A45, INDEX(Scores!$H$2:$N372, 0, MATCH($B45, Scores!$H$1:$N$1, 0)))</f>
        <v>2</v>
      </c>
      <c r="G45" s="1" t="str">
        <f>INDEX(Scores!$B$2:$B$330, MATCH('Next Gen'!$A45, Scores!$E$2:$E$330, 0))</f>
        <v>high</v>
      </c>
    </row>
    <row r="46" spans="1:7">
      <c r="A46" s="1">
        <v>89</v>
      </c>
      <c r="B46" s="1" t="s">
        <v>5</v>
      </c>
      <c r="C46" s="1">
        <v>9</v>
      </c>
      <c r="D46" s="1">
        <v>6</v>
      </c>
      <c r="E46" s="1">
        <v>3</v>
      </c>
      <c r="F46" s="1">
        <f>SUMIF(Scores!$E$2:$E$330, 'Next Gen'!$A46, INDEX(Scores!$H$2:$N373, 0, MATCH($B46, Scores!$H$1:$N$1, 0)))</f>
        <v>4</v>
      </c>
      <c r="G46" s="1" t="str">
        <f>INDEX(Scores!$B$2:$B$330, MATCH('Next Gen'!$A46, Scores!$E$2:$E$330, 0))</f>
        <v>high</v>
      </c>
    </row>
    <row r="47" spans="1:7">
      <c r="A47" s="1">
        <v>89</v>
      </c>
      <c r="B47" s="1" t="s">
        <v>27</v>
      </c>
      <c r="C47" s="1">
        <v>9</v>
      </c>
      <c r="D47" s="1">
        <v>2</v>
      </c>
      <c r="E47" s="1">
        <v>2</v>
      </c>
      <c r="F47" s="1">
        <f>SUMIF(Scores!$E$2:$E$330, 'Next Gen'!$A47, INDEX(Scores!$H$2:$N374, 0, MATCH($B47, Scores!$H$1:$N$1, 0)))</f>
        <v>2</v>
      </c>
      <c r="G47" s="1" t="str">
        <f>INDEX(Scores!$B$2:$B$330, MATCH('Next Gen'!$A47, Scores!$E$2:$E$330, 0))</f>
        <v>high</v>
      </c>
    </row>
    <row r="48" spans="1:7">
      <c r="A48" s="1">
        <v>90</v>
      </c>
      <c r="B48" s="1" t="s">
        <v>4</v>
      </c>
      <c r="C48" s="1">
        <v>9</v>
      </c>
      <c r="D48" s="1">
        <v>7</v>
      </c>
      <c r="E48" s="1">
        <v>2</v>
      </c>
      <c r="F48" s="1">
        <f>SUMIF(Scores!$E$2:$E$330, 'Next Gen'!$A48, INDEX(Scores!$H$2:$N375, 0, MATCH($B48, Scores!$H$1:$N$1, 0)))</f>
        <v>2</v>
      </c>
      <c r="G48" s="1" t="str">
        <f>INDEX(Scores!$B$2:$B$330, MATCH('Next Gen'!$A48, Scores!$E$2:$E$330, 0))</f>
        <v>mid</v>
      </c>
    </row>
    <row r="49" spans="1:7">
      <c r="A49" s="1">
        <v>90</v>
      </c>
      <c r="B49" s="1" t="s">
        <v>5</v>
      </c>
      <c r="C49" s="1">
        <v>9</v>
      </c>
      <c r="D49" s="1">
        <v>3</v>
      </c>
      <c r="E49" s="1">
        <v>1</v>
      </c>
      <c r="F49" s="1">
        <f>SUMIF(Scores!$E$2:$E$330, 'Next Gen'!$A49, INDEX(Scores!$H$2:$N376, 0, MATCH($B49, Scores!$H$1:$N$1, 0)))</f>
        <v>1</v>
      </c>
      <c r="G49" s="1" t="str">
        <f>INDEX(Scores!$B$2:$B$330, MATCH('Next Gen'!$A49, Scores!$E$2:$E$330, 0))</f>
        <v>mid</v>
      </c>
    </row>
    <row r="50" spans="1:7">
      <c r="A50" s="1">
        <v>91</v>
      </c>
      <c r="B50" s="1" t="s">
        <v>4</v>
      </c>
      <c r="C50" s="1">
        <v>9</v>
      </c>
      <c r="D50" s="1">
        <v>6</v>
      </c>
      <c r="E50" s="1">
        <v>3</v>
      </c>
      <c r="F50" s="1">
        <f>SUMIF(Scores!$E$2:$E$330, 'Next Gen'!$A50, INDEX(Scores!$H$2:$N377, 0, MATCH($B50, Scores!$H$1:$N$1, 0)))</f>
        <v>7</v>
      </c>
      <c r="G50" s="1" t="str">
        <f>INDEX(Scores!$B$2:$B$330, MATCH('Next Gen'!$A50, Scores!$E$2:$E$330, 0))</f>
        <v>mid</v>
      </c>
    </row>
    <row r="51" spans="1:7">
      <c r="A51" s="1">
        <v>91</v>
      </c>
      <c r="B51" s="1" t="s">
        <v>5</v>
      </c>
      <c r="C51" s="1">
        <v>9</v>
      </c>
      <c r="D51" s="1">
        <v>6</v>
      </c>
      <c r="E51" s="1">
        <v>6</v>
      </c>
      <c r="F51" s="1">
        <f>SUMIF(Scores!$E$2:$E$330, 'Next Gen'!$A51, INDEX(Scores!$H$2:$N378, 0, MATCH($B51, Scores!$H$1:$N$1, 0)))</f>
        <v>11</v>
      </c>
      <c r="G51" s="1" t="str">
        <f>INDEX(Scores!$B$2:$B$330, MATCH('Next Gen'!$A51, Scores!$E$2:$E$330, 0))</f>
        <v>mid</v>
      </c>
    </row>
    <row r="52" spans="1:7">
      <c r="A52" s="1">
        <v>92</v>
      </c>
      <c r="B52" s="1" t="s">
        <v>4</v>
      </c>
      <c r="C52" s="1">
        <v>9</v>
      </c>
      <c r="D52" s="1">
        <v>7</v>
      </c>
      <c r="E52" s="1">
        <v>4</v>
      </c>
      <c r="F52" s="1">
        <f>SUMIF(Scores!$E$2:$E$330, 'Next Gen'!$A52, INDEX(Scores!$H$2:$N379, 0, MATCH($B52, Scores!$H$1:$N$1, 0)))</f>
        <v>7</v>
      </c>
      <c r="G52" s="1" t="str">
        <f>INDEX(Scores!$B$2:$B$330, MATCH('Next Gen'!$A52, Scores!$E$2:$E$330, 0))</f>
        <v>mid</v>
      </c>
    </row>
    <row r="53" spans="1:7">
      <c r="A53" s="1">
        <v>92</v>
      </c>
      <c r="B53" s="1" t="s">
        <v>5</v>
      </c>
      <c r="C53" s="1">
        <v>9</v>
      </c>
      <c r="D53" s="1">
        <v>3</v>
      </c>
      <c r="E53" s="1">
        <v>1</v>
      </c>
      <c r="F53" s="1">
        <f>SUMIF(Scores!$E$2:$E$330, 'Next Gen'!$A53, INDEX(Scores!$H$2:$N380, 0, MATCH($B53, Scores!$H$1:$N$1, 0)))</f>
        <v>3</v>
      </c>
      <c r="G53" s="1" t="str">
        <f>INDEX(Scores!$B$2:$B$330, MATCH('Next Gen'!$A53, Scores!$E$2:$E$330, 0))</f>
        <v>mid</v>
      </c>
    </row>
    <row r="54" spans="1:7">
      <c r="A54" s="1">
        <v>93</v>
      </c>
      <c r="B54" s="1" t="s">
        <v>4</v>
      </c>
      <c r="C54" s="1">
        <v>9</v>
      </c>
      <c r="D54" s="1">
        <v>8</v>
      </c>
      <c r="E54" s="1">
        <v>7</v>
      </c>
      <c r="F54" s="1">
        <f>SUMIF(Scores!$E$2:$E$330, 'Next Gen'!$A54, INDEX(Scores!$H$2:$N381, 0, MATCH($B54, Scores!$H$1:$N$1, 0)))</f>
        <v>14</v>
      </c>
      <c r="G54" s="1" t="str">
        <f>INDEX(Scores!$B$2:$B$330, MATCH('Next Gen'!$A54, Scores!$E$2:$E$330, 0))</f>
        <v>mid</v>
      </c>
    </row>
    <row r="55" spans="1:7">
      <c r="A55" s="1">
        <v>93</v>
      </c>
      <c r="B55" s="1" t="s">
        <v>5</v>
      </c>
      <c r="C55" s="1">
        <v>9</v>
      </c>
      <c r="D55" s="1">
        <v>2</v>
      </c>
      <c r="E55" s="1">
        <v>1</v>
      </c>
      <c r="F55" s="1">
        <f>SUMIF(Scores!$E$2:$E$330, 'Next Gen'!$A55, INDEX(Scores!$H$2:$N382, 0, MATCH($B55, Scores!$H$1:$N$1, 0)))</f>
        <v>1</v>
      </c>
      <c r="G55" s="1" t="str">
        <f>INDEX(Scores!$B$2:$B$330, MATCH('Next Gen'!$A55, Scores!$E$2:$E$330, 0))</f>
        <v>mid</v>
      </c>
    </row>
    <row r="56" spans="1:7">
      <c r="A56" s="1">
        <v>94</v>
      </c>
      <c r="B56" s="1" t="s">
        <v>4</v>
      </c>
      <c r="C56" s="1">
        <v>9</v>
      </c>
      <c r="D56" s="1">
        <v>8</v>
      </c>
      <c r="E56" s="1">
        <v>4</v>
      </c>
      <c r="F56" s="1">
        <f>SUMIF(Scores!$E$2:$E$330, 'Next Gen'!$A56, INDEX(Scores!$H$2:$N383, 0, MATCH($B56, Scores!$H$1:$N$1, 0)))</f>
        <v>7</v>
      </c>
      <c r="G56" s="1" t="str">
        <f>INDEX(Scores!$B$2:$B$330, MATCH('Next Gen'!$A56, Scores!$E$2:$E$330, 0))</f>
        <v>high</v>
      </c>
    </row>
    <row r="57" spans="1:7">
      <c r="A57" s="1">
        <v>94</v>
      </c>
      <c r="B57" s="1" t="s">
        <v>5</v>
      </c>
      <c r="C57" s="1">
        <v>9</v>
      </c>
      <c r="D57" s="1">
        <v>6</v>
      </c>
      <c r="E57" s="1">
        <v>5</v>
      </c>
      <c r="F57" s="1">
        <f>SUMIF(Scores!$E$2:$E$330, 'Next Gen'!$A57, INDEX(Scores!$H$2:$N384, 0, MATCH($B57, Scores!$H$1:$N$1, 0)))</f>
        <v>8</v>
      </c>
      <c r="G57" s="1" t="str">
        <f>INDEX(Scores!$B$2:$B$330, MATCH('Next Gen'!$A57, Scores!$E$2:$E$330, 0))</f>
        <v>high</v>
      </c>
    </row>
    <row r="58" spans="1:7">
      <c r="A58" s="1">
        <v>95</v>
      </c>
      <c r="B58" s="1" t="s">
        <v>4</v>
      </c>
      <c r="C58" s="1">
        <v>9</v>
      </c>
      <c r="D58" s="1">
        <v>8</v>
      </c>
      <c r="E58" s="1">
        <v>1</v>
      </c>
      <c r="F58" s="1">
        <f>SUMIF(Scores!$E$2:$E$330, 'Next Gen'!$A58, INDEX(Scores!$H$2:$N385, 0, MATCH($B58, Scores!$H$1:$N$1, 0)))</f>
        <v>2</v>
      </c>
      <c r="G58" s="1" t="str">
        <f>INDEX(Scores!$B$2:$B$330, MATCH('Next Gen'!$A58, Scores!$E$2:$E$330, 0))</f>
        <v>low</v>
      </c>
    </row>
    <row r="59" spans="1:7">
      <c r="A59" s="1">
        <v>95</v>
      </c>
      <c r="B59" s="1" t="s">
        <v>5</v>
      </c>
      <c r="C59" s="1">
        <v>9</v>
      </c>
      <c r="D59" s="1">
        <v>7</v>
      </c>
      <c r="E59" s="1">
        <v>1</v>
      </c>
      <c r="F59" s="1">
        <f>SUMIF(Scores!$E$2:$E$330, 'Next Gen'!$A59, INDEX(Scores!$H$2:$N386, 0, MATCH($B59, Scores!$H$1:$N$1, 0)))</f>
        <v>1</v>
      </c>
      <c r="G59" s="1" t="str">
        <f>INDEX(Scores!$B$2:$B$330, MATCH('Next Gen'!$A59, Scores!$E$2:$E$330, 0))</f>
        <v>low</v>
      </c>
    </row>
    <row r="60" spans="1:7">
      <c r="A60" s="1">
        <v>96</v>
      </c>
      <c r="B60" s="1" t="s">
        <v>4</v>
      </c>
      <c r="C60" s="1">
        <v>9</v>
      </c>
      <c r="D60" s="1">
        <v>9</v>
      </c>
      <c r="E60" s="1">
        <v>3</v>
      </c>
      <c r="F60" s="1">
        <f>SUMIF(Scores!$E$2:$E$330, 'Next Gen'!$A60, INDEX(Scores!$H$2:$N387, 0, MATCH($B60, Scores!$H$1:$N$1, 0)))</f>
        <v>5</v>
      </c>
      <c r="G60" s="1" t="str">
        <f>INDEX(Scores!$B$2:$B$330, MATCH('Next Gen'!$A60, Scores!$E$2:$E$330, 0))</f>
        <v>mid</v>
      </c>
    </row>
    <row r="61" spans="1:7">
      <c r="A61" s="1">
        <v>96</v>
      </c>
      <c r="B61" s="1" t="s">
        <v>5</v>
      </c>
      <c r="C61" s="1">
        <v>9</v>
      </c>
      <c r="D61" s="1">
        <v>6</v>
      </c>
      <c r="E61" s="1">
        <v>2</v>
      </c>
      <c r="F61" s="1">
        <f>SUMIF(Scores!$E$2:$E$330, 'Next Gen'!$A61, INDEX(Scores!$H$2:$N388, 0, MATCH($B61, Scores!$H$1:$N$1, 0)))</f>
        <v>3</v>
      </c>
      <c r="G61" s="1" t="str">
        <f>INDEX(Scores!$B$2:$B$330, MATCH('Next Gen'!$A61, Scores!$E$2:$E$330, 0))</f>
        <v>mid</v>
      </c>
    </row>
    <row r="62" spans="1:7">
      <c r="A62" s="1">
        <v>98</v>
      </c>
      <c r="B62" s="1" t="s">
        <v>4</v>
      </c>
      <c r="C62" s="1">
        <v>9</v>
      </c>
      <c r="D62" s="1">
        <v>9</v>
      </c>
      <c r="E62" s="1">
        <v>4</v>
      </c>
      <c r="F62" s="1">
        <f>SUMIF(Scores!$E$2:$E$330, 'Next Gen'!$A62, INDEX(Scores!$H$2:$N389, 0, MATCH($B62, Scores!$H$1:$N$1, 0)))</f>
        <v>11</v>
      </c>
      <c r="G62" s="1" t="str">
        <f>INDEX(Scores!$B$2:$B$330, MATCH('Next Gen'!$A62, Scores!$E$2:$E$330, 0))</f>
        <v>mid</v>
      </c>
    </row>
    <row r="63" spans="1:7">
      <c r="A63" s="1">
        <v>98</v>
      </c>
      <c r="B63" s="1" t="s">
        <v>5</v>
      </c>
      <c r="C63" s="1">
        <v>9</v>
      </c>
      <c r="D63" s="1">
        <v>9</v>
      </c>
      <c r="E63" s="1">
        <v>2</v>
      </c>
      <c r="F63" s="1">
        <f>SUMIF(Scores!$E$2:$E$330, 'Next Gen'!$A63, INDEX(Scores!$H$2:$N390, 0, MATCH($B63, Scores!$H$1:$N$1, 0)))</f>
        <v>2</v>
      </c>
      <c r="G63" s="1" t="str">
        <f>INDEX(Scores!$B$2:$B$330, MATCH('Next Gen'!$A63, Scores!$E$2:$E$330, 0))</f>
        <v>mid</v>
      </c>
    </row>
    <row r="64" spans="1:7">
      <c r="A64" s="1">
        <v>98</v>
      </c>
      <c r="B64" s="1" t="s">
        <v>6</v>
      </c>
      <c r="C64" s="1">
        <v>9</v>
      </c>
      <c r="D64" s="1">
        <v>4</v>
      </c>
      <c r="E64" s="1">
        <v>1</v>
      </c>
      <c r="F64" s="1">
        <f>SUMIF(Scores!$E$2:$E$330, 'Next Gen'!$A64, INDEX(Scores!$H$2:$N391, 0, MATCH($B64, Scores!$H$1:$N$1, 0)))</f>
        <v>3</v>
      </c>
      <c r="G64" s="1" t="str">
        <f>INDEX(Scores!$B$2:$B$330, MATCH('Next Gen'!$A64, Scores!$E$2:$E$330, 0))</f>
        <v>mid</v>
      </c>
    </row>
    <row r="65" spans="1:7">
      <c r="A65" s="1">
        <v>99</v>
      </c>
      <c r="B65" s="1" t="s">
        <v>4</v>
      </c>
      <c r="C65" s="1">
        <v>9</v>
      </c>
      <c r="D65" s="1">
        <v>9</v>
      </c>
      <c r="E65" s="1">
        <v>1</v>
      </c>
      <c r="F65" s="1">
        <f>SUMIF(Scores!$E$2:$E$330, 'Next Gen'!$A65, INDEX(Scores!$H$2:$N392, 0, MATCH($B65, Scores!$H$1:$N$1, 0)))</f>
        <v>3</v>
      </c>
      <c r="G65" s="1" t="str">
        <f>INDEX(Scores!$B$2:$B$330, MATCH('Next Gen'!$A65, Scores!$E$2:$E$330, 0))</f>
        <v>mid</v>
      </c>
    </row>
    <row r="66" spans="1:7">
      <c r="A66" s="1">
        <v>99</v>
      </c>
      <c r="B66" s="1" t="s">
        <v>5</v>
      </c>
      <c r="C66" s="1">
        <v>9</v>
      </c>
      <c r="D66" s="1">
        <v>9</v>
      </c>
      <c r="E66" s="1">
        <v>4</v>
      </c>
      <c r="F66" s="1">
        <f>SUMIF(Scores!$E$2:$E$330, 'Next Gen'!$A66, INDEX(Scores!$H$2:$N393, 0, MATCH($B66, Scores!$H$1:$N$1, 0)))</f>
        <v>7</v>
      </c>
      <c r="G66" s="1" t="str">
        <f>INDEX(Scores!$B$2:$B$330, MATCH('Next Gen'!$A66, Scores!$E$2:$E$330, 0))</f>
        <v>mid</v>
      </c>
    </row>
    <row r="67" spans="1:7">
      <c r="A67" s="1">
        <v>99</v>
      </c>
      <c r="B67" s="1" t="s">
        <v>6</v>
      </c>
      <c r="C67" s="1">
        <v>9</v>
      </c>
      <c r="D67" s="1">
        <v>4</v>
      </c>
      <c r="E67" s="1">
        <v>4</v>
      </c>
      <c r="F67" s="1">
        <f>SUMIF(Scores!$E$2:$E$330, 'Next Gen'!$A67, INDEX(Scores!$H$2:$N394, 0, MATCH($B67, Scores!$H$1:$N$1, 0)))</f>
        <v>9</v>
      </c>
      <c r="G67" s="1" t="str">
        <f>INDEX(Scores!$B$2:$B$330, MATCH('Next Gen'!$A67, Scores!$E$2:$E$330, 0))</f>
        <v>mid</v>
      </c>
    </row>
    <row r="68" spans="1:7">
      <c r="A68" s="1">
        <v>99</v>
      </c>
      <c r="B68" s="1" t="s">
        <v>7</v>
      </c>
      <c r="C68" s="1">
        <v>9</v>
      </c>
      <c r="D68" s="1">
        <v>2</v>
      </c>
      <c r="E68" s="1">
        <v>2</v>
      </c>
      <c r="F68" s="1">
        <f>SUMIF(Scores!$E$2:$E$330, 'Next Gen'!$A68, INDEX(Scores!$H$2:$N395, 0, MATCH($B68, Scores!$H$1:$N$1, 0)))</f>
        <v>5</v>
      </c>
      <c r="G68" s="1" t="str">
        <f>INDEX(Scores!$B$2:$B$330, MATCH('Next Gen'!$A68, Scores!$E$2:$E$330, 0))</f>
        <v>mid</v>
      </c>
    </row>
    <row r="69" spans="1:7">
      <c r="A69" s="1">
        <v>100</v>
      </c>
      <c r="B69" s="1" t="s">
        <v>4</v>
      </c>
      <c r="C69" s="1">
        <v>9</v>
      </c>
      <c r="D69" s="1">
        <v>9</v>
      </c>
      <c r="E69" s="1">
        <v>4</v>
      </c>
      <c r="F69" s="1">
        <f>SUMIF(Scores!$E$2:$E$330, 'Next Gen'!$A69, INDEX(Scores!$H$2:$N396, 0, MATCH($B69, Scores!$H$1:$N$1, 0)))</f>
        <v>9</v>
      </c>
      <c r="G69" s="1" t="str">
        <f>INDEX(Scores!$B$2:$B$330, MATCH('Next Gen'!$A69, Scores!$E$2:$E$330, 0))</f>
        <v>high</v>
      </c>
    </row>
    <row r="70" spans="1:7">
      <c r="A70" s="1">
        <v>100</v>
      </c>
      <c r="B70" s="1" t="s">
        <v>5</v>
      </c>
      <c r="C70" s="1">
        <v>9</v>
      </c>
      <c r="D70" s="1">
        <v>8</v>
      </c>
      <c r="E70" s="1">
        <v>4</v>
      </c>
      <c r="F70" s="1">
        <f>SUMIF(Scores!$E$2:$E$330, 'Next Gen'!$A70, INDEX(Scores!$H$2:$N397, 0, MATCH($B70, Scores!$H$1:$N$1, 0)))</f>
        <v>7</v>
      </c>
      <c r="G70" s="1" t="str">
        <f>INDEX(Scores!$B$2:$B$330, MATCH('Next Gen'!$A70, Scores!$E$2:$E$330, 0))</f>
        <v>high</v>
      </c>
    </row>
    <row r="71" spans="1:7">
      <c r="A71" s="1">
        <v>101</v>
      </c>
      <c r="B71" s="1" t="s">
        <v>5</v>
      </c>
      <c r="C71" s="1">
        <v>9</v>
      </c>
      <c r="D71" s="1">
        <v>7</v>
      </c>
      <c r="E71" s="1">
        <v>5</v>
      </c>
      <c r="F71" s="1">
        <f>SUMIF(Scores!$E$2:$E$330, 'Next Gen'!$A71, INDEX(Scores!$H$2:$N398, 0, MATCH($B71, Scores!$H$1:$N$1, 0)))</f>
        <v>9</v>
      </c>
      <c r="G71" s="1" t="str">
        <f>INDEX(Scores!$B$2:$B$330, MATCH('Next Gen'!$A71, Scores!$E$2:$E$330, 0))</f>
        <v>mid</v>
      </c>
    </row>
    <row r="72" spans="1:7">
      <c r="A72" s="1">
        <v>101</v>
      </c>
      <c r="B72" s="1" t="s">
        <v>6</v>
      </c>
      <c r="C72" s="1">
        <v>9</v>
      </c>
      <c r="D72" s="1">
        <v>7</v>
      </c>
      <c r="E72" s="1">
        <v>2</v>
      </c>
      <c r="F72" s="1">
        <f>SUMIF(Scores!$E$2:$E$330, 'Next Gen'!$A72, INDEX(Scores!$H$2:$N399, 0, MATCH($B72, Scores!$H$1:$N$1, 0)))</f>
        <v>6</v>
      </c>
      <c r="G72" s="1" t="str">
        <f>INDEX(Scores!$B$2:$B$330, MATCH('Next Gen'!$A72, Scores!$E$2:$E$330, 0))</f>
        <v>mid</v>
      </c>
    </row>
    <row r="73" spans="1:7">
      <c r="A73" s="1">
        <v>102</v>
      </c>
      <c r="B73" s="1" t="s">
        <v>5</v>
      </c>
      <c r="C73" s="1">
        <v>9</v>
      </c>
      <c r="D73" s="1">
        <v>8</v>
      </c>
      <c r="E73" s="1">
        <v>5</v>
      </c>
      <c r="F73" s="1">
        <f>SUMIF(Scores!$E$2:$E$330, 'Next Gen'!$A73, INDEX(Scores!$H$2:$N400, 0, MATCH($B73, Scores!$H$1:$N$1, 0)))</f>
        <v>8</v>
      </c>
      <c r="G73" s="1" t="str">
        <f>INDEX(Scores!$B$2:$B$330, MATCH('Next Gen'!$A73, Scores!$E$2:$E$330, 0))</f>
        <v>mid</v>
      </c>
    </row>
    <row r="74" spans="1:7">
      <c r="A74" s="1">
        <v>102</v>
      </c>
      <c r="B74" s="1" t="s">
        <v>7</v>
      </c>
      <c r="C74" s="1">
        <v>9</v>
      </c>
      <c r="D74" s="1">
        <v>2</v>
      </c>
      <c r="E74" s="1">
        <v>1</v>
      </c>
      <c r="F74" s="1">
        <f>SUMIF(Scores!$E$2:$E$330, 'Next Gen'!$A74, INDEX(Scores!$H$2:$N401, 0, MATCH($B74, Scores!$H$1:$N$1, 0)))</f>
        <v>1</v>
      </c>
      <c r="G74" s="1" t="str">
        <f>INDEX(Scores!$B$2:$B$330, MATCH('Next Gen'!$A74, Scores!$E$2:$E$330, 0))</f>
        <v>mid</v>
      </c>
    </row>
    <row r="75" spans="1:7">
      <c r="A75" s="1">
        <v>103</v>
      </c>
      <c r="B75" s="1" t="s">
        <v>5</v>
      </c>
      <c r="C75" s="1">
        <v>9</v>
      </c>
      <c r="D75" s="1">
        <v>9</v>
      </c>
      <c r="E75" s="1">
        <v>7</v>
      </c>
      <c r="F75" s="1">
        <f>SUMIF(Scores!$E$2:$E$330, 'Next Gen'!$A75, INDEX(Scores!$H$2:$N400, 0, MATCH($B75, Scores!$H$1:$N$1, 0)))</f>
        <v>12</v>
      </c>
      <c r="G75" s="1" t="str">
        <f>INDEX(Scores!$B$2:$B$330, MATCH('Next Gen'!$A75, Scores!$E$2:$E$330, 0))</f>
        <v>mid</v>
      </c>
    </row>
    <row r="76" spans="1:7">
      <c r="A76" s="1">
        <v>103</v>
      </c>
      <c r="B76" s="1" t="s">
        <v>6</v>
      </c>
      <c r="C76" s="1">
        <v>9</v>
      </c>
      <c r="D76" s="1">
        <v>3</v>
      </c>
      <c r="E76" s="1">
        <v>3</v>
      </c>
      <c r="F76" s="1">
        <f>SUMIF(Scores!$E$2:$E$330, 'Next Gen'!$A76, INDEX(Scores!$H$2:$N401, 0, MATCH($B76, Scores!$H$1:$N$1, 0)))</f>
        <v>5</v>
      </c>
      <c r="G76" s="1" t="str">
        <f>INDEX(Scores!$B$2:$B$330, MATCH('Next Gen'!$A76, Scores!$E$2:$E$330, 0))</f>
        <v>mid</v>
      </c>
    </row>
    <row r="77" spans="1:7">
      <c r="A77" s="1">
        <v>104</v>
      </c>
      <c r="B77" s="1" t="s">
        <v>5</v>
      </c>
      <c r="C77" s="1">
        <v>9</v>
      </c>
      <c r="D77" s="1">
        <v>6</v>
      </c>
      <c r="E77" s="1">
        <v>2</v>
      </c>
      <c r="F77" s="1">
        <f>SUMIF(Scores!$E$2:$E$330, 'Next Gen'!$A77, INDEX(Scores!$H$2:$N$330, 0, MATCH($B77, Scores!$H$1:$N$1, 0)))</f>
        <v>4</v>
      </c>
      <c r="G77" s="1" t="str">
        <f>INDEX(Scores!$B$2:$B$330, MATCH('Next Gen'!$A77, Scores!$E$2:$E$330, 0))</f>
        <v>mid</v>
      </c>
    </row>
    <row r="78" spans="1:7">
      <c r="A78" s="1">
        <v>104</v>
      </c>
      <c r="B78" s="1" t="s">
        <v>6</v>
      </c>
      <c r="C78" s="1">
        <v>9</v>
      </c>
      <c r="D78" s="1">
        <v>7</v>
      </c>
      <c r="E78" s="1">
        <v>1</v>
      </c>
      <c r="F78" s="1">
        <f>SUMIF(Scores!$E$2:$E$330, 'Next Gen'!$A78, INDEX(Scores!$H$2:$N$330, 0, MATCH($B78, Scores!$H$1:$N$1, 0)))</f>
        <v>1</v>
      </c>
      <c r="G78" s="1" t="str">
        <f>INDEX(Scores!$B$2:$B$330, MATCH('Next Gen'!$A78, Scores!$E$2:$E$330, 0))</f>
        <v>mid</v>
      </c>
    </row>
    <row r="79" spans="1:7">
      <c r="A79" s="1">
        <v>105</v>
      </c>
      <c r="B79" s="1" t="s">
        <v>5</v>
      </c>
      <c r="C79" s="1">
        <v>9</v>
      </c>
      <c r="D79" s="1">
        <v>8</v>
      </c>
      <c r="E79" s="1">
        <v>3</v>
      </c>
      <c r="F79" s="1">
        <f>SUMIF(Scores!$E$2:$E$330, 'Next Gen'!$A79, INDEX(Scores!$H$2:$N$330, 0, MATCH($B79, Scores!$H$1:$N$1, 0)))</f>
        <v>3</v>
      </c>
      <c r="G79" s="1" t="str">
        <f>INDEX(Scores!$B$2:$B$330, MATCH('Next Gen'!$A79, Scores!$E$2:$E$330, 0))</f>
        <v>mid</v>
      </c>
    </row>
    <row r="80" spans="1:7">
      <c r="A80" s="1">
        <v>105</v>
      </c>
      <c r="B80" s="1" t="s">
        <v>6</v>
      </c>
      <c r="C80" s="1">
        <v>9</v>
      </c>
      <c r="D80" s="1">
        <v>3</v>
      </c>
      <c r="E80" s="1">
        <v>1</v>
      </c>
      <c r="F80" s="1">
        <f>SUMIF(Scores!$E$2:$E$330, 'Next Gen'!$A80, INDEX(Scores!$H$2:$N$330, 0, MATCH($B80, Scores!$H$1:$N$1, 0)))</f>
        <v>1</v>
      </c>
      <c r="G80" s="1" t="str">
        <f>INDEX(Scores!$B$2:$B$330, MATCH('Next Gen'!$A80, Scores!$E$2:$E$330, 0))</f>
        <v>mid</v>
      </c>
    </row>
    <row r="81" spans="1:7">
      <c r="A81" s="1">
        <v>106</v>
      </c>
      <c r="B81" s="1" t="s">
        <v>5</v>
      </c>
      <c r="C81" s="1">
        <v>9</v>
      </c>
      <c r="D81" s="1">
        <v>7</v>
      </c>
      <c r="E81" s="1">
        <v>2</v>
      </c>
      <c r="F81" s="1">
        <f>SUMIF(Scores!$E$2:$E$330, 'Next Gen'!$A81, INDEX(Scores!$H$2:$N$330, 0, MATCH($B81, Scores!$H$1:$N$1, 0)))</f>
        <v>3</v>
      </c>
      <c r="G81" s="1" t="str">
        <f>INDEX(Scores!$B$2:$B$330, MATCH('Next Gen'!$A81, Scores!$E$2:$E$330, 0))</f>
        <v>mid</v>
      </c>
    </row>
    <row r="82" spans="1:7">
      <c r="A82" s="1">
        <v>106</v>
      </c>
      <c r="B82" s="1" t="s">
        <v>6</v>
      </c>
      <c r="C82" s="1">
        <v>9</v>
      </c>
      <c r="D82" s="1">
        <v>5</v>
      </c>
      <c r="E82" s="1">
        <v>2</v>
      </c>
      <c r="F82" s="1">
        <f>SUMIF(Scores!$E$2:$E$330, 'Next Gen'!$A82, INDEX(Scores!$H$2:$N$330, 0, MATCH($B82, Scores!$H$1:$N$1, 0)))</f>
        <v>2</v>
      </c>
      <c r="G82" s="1" t="str">
        <f>INDEX(Scores!$B$2:$B$330, MATCH('Next Gen'!$A82, Scores!$E$2:$E$330, 0))</f>
        <v>mid</v>
      </c>
    </row>
    <row r="83" spans="1:7">
      <c r="A83" s="1">
        <v>107</v>
      </c>
      <c r="B83" s="1" t="s">
        <v>5</v>
      </c>
      <c r="C83" s="1">
        <v>9</v>
      </c>
      <c r="D83" s="1">
        <v>7</v>
      </c>
      <c r="E83" s="1">
        <v>4</v>
      </c>
      <c r="F83" s="1">
        <f>SUMIF(Scores!$E$2:$E$330, 'Next Gen'!$A83, INDEX(Scores!$H$2:$N$330, 0, MATCH($B83, Scores!$H$1:$N$1, 0)))</f>
        <v>5</v>
      </c>
      <c r="G83" s="1" t="str">
        <f>INDEX(Scores!$B$2:$B$330, MATCH('Next Gen'!$A83, Scores!$E$2:$E$330, 0))</f>
        <v>mid</v>
      </c>
    </row>
    <row r="84" spans="1:7">
      <c r="A84" s="1">
        <v>107</v>
      </c>
      <c r="B84" s="1" t="s">
        <v>4</v>
      </c>
      <c r="C84" s="1">
        <v>9</v>
      </c>
      <c r="D84" s="1">
        <v>8</v>
      </c>
      <c r="E84" s="1">
        <v>3</v>
      </c>
      <c r="F84" s="1">
        <f>SUMIF(Scores!$E$2:$E$330, 'Next Gen'!$A84, INDEX(Scores!$H$2:$N$330, 0, MATCH($B84, Scores!$H$1:$N$1, 0)))</f>
        <v>6</v>
      </c>
      <c r="G84" s="1" t="str">
        <f>INDEX(Scores!$B$2:$B$330, MATCH('Next Gen'!$A84, Scores!$E$2:$E$330,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2025-06-10T17:54:34Z</dcterms:modified>
</cp:coreProperties>
</file>