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9A9F5972-0C49-C44D-ADD4-6A322A3E71AF}" xr6:coauthVersionLast="47" xr6:coauthVersionMax="47" xr10:uidLastSave="{00000000-0000-0000-0000-000000000000}"/>
  <bookViews>
    <workbookView xWindow="0" yWindow="760" windowWidth="29640" windowHeight="17400" activeTab="1" xr2:uid="{323CE3BE-3075-5142-8CC5-C739FD3D3415}"/>
  </bookViews>
  <sheets>
    <sheet name="Scores" sheetId="1" r:id="rId1"/>
    <sheet name="Games" sheetId="5" r:id="rId2"/>
    <sheet name="Clutch" sheetId="3" r:id="rId3"/>
    <sheet name="Next Gen" sheetId="2" r:id="rId4"/>
  </sheets>
  <definedNames>
    <definedName name="ExternalData_1" localSheetId="1" hidden="1">Games!$A$1:$H$272</definedName>
    <definedName name="NativeTimeline_Date">#N/A</definedName>
    <definedName name="Slicer_Height">#N/A</definedName>
  </definedNames>
  <calcPr calcId="191029"/>
  <pivotCaches>
    <pivotCache cacheId="0" r:id="rId5"/>
    <pivotCache cacheId="1" r:id="rId6"/>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3" i="3" l="1"/>
  <c r="F213" i="3"/>
  <c r="E213" i="3"/>
  <c r="D213" i="3"/>
  <c r="B213" i="3"/>
  <c r="H213" i="3" s="1"/>
  <c r="G212" i="3"/>
  <c r="F212" i="3"/>
  <c r="E212" i="3"/>
  <c r="D212" i="3"/>
  <c r="B212" i="3"/>
  <c r="H212" i="3" s="1"/>
  <c r="H104" i="2"/>
  <c r="G104" i="2"/>
  <c r="F104" i="2"/>
  <c r="H103" i="2"/>
  <c r="G103" i="2"/>
  <c r="F103" i="2"/>
  <c r="H102" i="2"/>
  <c r="G102" i="2"/>
  <c r="F102" i="2"/>
  <c r="S353" i="1"/>
  <c r="R353" i="1"/>
  <c r="Q353" i="1"/>
  <c r="P353" i="1"/>
  <c r="V352" i="1"/>
  <c r="U352" i="1"/>
  <c r="T352" i="1"/>
  <c r="S352" i="1"/>
  <c r="R352" i="1"/>
  <c r="Q352" i="1"/>
  <c r="P352" i="1"/>
  <c r="Y351" i="1"/>
  <c r="X351" i="1"/>
  <c r="W351" i="1"/>
  <c r="V351" i="1"/>
  <c r="U351" i="1"/>
  <c r="T351" i="1"/>
  <c r="S351" i="1"/>
  <c r="R351" i="1"/>
  <c r="Q351" i="1"/>
  <c r="P351" i="1"/>
  <c r="S350" i="1"/>
  <c r="R350" i="1"/>
  <c r="Q350" i="1"/>
  <c r="P350" i="1"/>
  <c r="V349" i="1"/>
  <c r="U349" i="1"/>
  <c r="T349" i="1"/>
  <c r="S349" i="1"/>
  <c r="R349" i="1"/>
  <c r="Q349" i="1"/>
  <c r="P349" i="1"/>
  <c r="Y348" i="1"/>
  <c r="X348" i="1"/>
  <c r="W348" i="1"/>
  <c r="V348" i="1"/>
  <c r="U348" i="1"/>
  <c r="T348" i="1"/>
  <c r="S348" i="1"/>
  <c r="R348" i="1"/>
  <c r="Q348" i="1"/>
  <c r="P348" i="1"/>
  <c r="S347" i="1"/>
  <c r="R347" i="1"/>
  <c r="Q347" i="1"/>
  <c r="P347" i="1"/>
  <c r="V346" i="1"/>
  <c r="U346" i="1"/>
  <c r="T346" i="1"/>
  <c r="S346" i="1"/>
  <c r="R346" i="1"/>
  <c r="Q346" i="1"/>
  <c r="P346" i="1"/>
  <c r="Y345" i="1"/>
  <c r="X345" i="1"/>
  <c r="W345" i="1"/>
  <c r="V345" i="1"/>
  <c r="U345" i="1"/>
  <c r="T345" i="1"/>
  <c r="S345" i="1"/>
  <c r="R345" i="1"/>
  <c r="Q345" i="1"/>
  <c r="P345" i="1"/>
  <c r="S344" i="1"/>
  <c r="R344" i="1"/>
  <c r="Q344" i="1"/>
  <c r="P344" i="1"/>
  <c r="V343" i="1"/>
  <c r="U343" i="1"/>
  <c r="T343" i="1"/>
  <c r="S343" i="1"/>
  <c r="R343" i="1"/>
  <c r="Q343" i="1"/>
  <c r="P343" i="1"/>
  <c r="Y342" i="1"/>
  <c r="X342" i="1"/>
  <c r="W342" i="1"/>
  <c r="V342" i="1"/>
  <c r="U342" i="1"/>
  <c r="T342" i="1"/>
  <c r="S342" i="1"/>
  <c r="R342" i="1"/>
  <c r="Q342" i="1"/>
  <c r="P342" i="1"/>
  <c r="S341" i="1"/>
  <c r="R341" i="1"/>
  <c r="Q341" i="1"/>
  <c r="P341" i="1"/>
  <c r="V340" i="1"/>
  <c r="U340" i="1"/>
  <c r="T340" i="1"/>
  <c r="S340" i="1"/>
  <c r="R340" i="1"/>
  <c r="Q340" i="1"/>
  <c r="P340" i="1"/>
  <c r="Y339" i="1"/>
  <c r="X339" i="1"/>
  <c r="W339" i="1"/>
  <c r="V339" i="1"/>
  <c r="U339" i="1"/>
  <c r="T339" i="1"/>
  <c r="S339" i="1"/>
  <c r="R339" i="1"/>
  <c r="Q339" i="1"/>
  <c r="P339" i="1"/>
  <c r="S338" i="1"/>
  <c r="R338" i="1"/>
  <c r="Q338" i="1"/>
  <c r="P338" i="1"/>
  <c r="V337" i="1"/>
  <c r="U337" i="1"/>
  <c r="T337" i="1"/>
  <c r="S337" i="1"/>
  <c r="R337" i="1"/>
  <c r="Q337" i="1"/>
  <c r="P337" i="1"/>
  <c r="Y336" i="1"/>
  <c r="X336" i="1"/>
  <c r="W336" i="1"/>
  <c r="V336" i="1"/>
  <c r="U336" i="1"/>
  <c r="T336" i="1"/>
  <c r="S336" i="1"/>
  <c r="R336" i="1"/>
  <c r="Q336" i="1"/>
  <c r="P336" i="1"/>
  <c r="S335" i="1"/>
  <c r="R335" i="1"/>
  <c r="Q335" i="1"/>
  <c r="P335" i="1"/>
  <c r="V334" i="1"/>
  <c r="U334" i="1"/>
  <c r="T334" i="1"/>
  <c r="S334" i="1"/>
  <c r="R334" i="1"/>
  <c r="Q334" i="1"/>
  <c r="P334" i="1"/>
  <c r="Y333" i="1"/>
  <c r="X333" i="1"/>
  <c r="W333" i="1"/>
  <c r="V333" i="1"/>
  <c r="U333" i="1"/>
  <c r="T333" i="1"/>
  <c r="S333" i="1"/>
  <c r="R333" i="1"/>
  <c r="Q333" i="1"/>
  <c r="P333" i="1"/>
  <c r="S332" i="1"/>
  <c r="R332" i="1"/>
  <c r="Q332" i="1"/>
  <c r="P332" i="1"/>
  <c r="V331" i="1"/>
  <c r="U331" i="1"/>
  <c r="T331" i="1"/>
  <c r="S331" i="1"/>
  <c r="R331" i="1"/>
  <c r="Q331" i="1"/>
  <c r="P331" i="1"/>
  <c r="Y330" i="1"/>
  <c r="X330" i="1"/>
  <c r="W330" i="1"/>
  <c r="V330" i="1"/>
  <c r="U330" i="1"/>
  <c r="T330" i="1"/>
  <c r="S330" i="1"/>
  <c r="R330" i="1"/>
  <c r="Q330" i="1"/>
  <c r="P330" i="1"/>
  <c r="Y327" i="1"/>
  <c r="X327" i="1"/>
  <c r="W327" i="1"/>
  <c r="S329" i="1"/>
  <c r="R329" i="1"/>
  <c r="Q329" i="1"/>
  <c r="P329" i="1"/>
  <c r="V328" i="1"/>
  <c r="U328" i="1"/>
  <c r="T328" i="1"/>
  <c r="S328" i="1"/>
  <c r="R328" i="1"/>
  <c r="Q328" i="1"/>
  <c r="P328" i="1"/>
  <c r="V327" i="1"/>
  <c r="U327" i="1"/>
  <c r="T327" i="1"/>
  <c r="S327" i="1"/>
  <c r="R327" i="1"/>
  <c r="Q327" i="1"/>
  <c r="P327" i="1"/>
  <c r="S326" i="1"/>
  <c r="R326" i="1"/>
  <c r="Q326" i="1"/>
  <c r="P326" i="1"/>
  <c r="V325" i="1"/>
  <c r="U325" i="1"/>
  <c r="T325" i="1"/>
  <c r="S325" i="1"/>
  <c r="R325" i="1"/>
  <c r="Q325" i="1"/>
  <c r="P325" i="1"/>
  <c r="V324" i="1"/>
  <c r="U324" i="1"/>
  <c r="T324" i="1"/>
  <c r="S324" i="1"/>
  <c r="R324" i="1"/>
  <c r="Q324" i="1"/>
  <c r="P324" i="1"/>
  <c r="S323" i="1"/>
  <c r="R323" i="1"/>
  <c r="Q323" i="1"/>
  <c r="P323" i="1"/>
  <c r="V322" i="1"/>
  <c r="U322" i="1"/>
  <c r="T322" i="1"/>
  <c r="S322" i="1"/>
  <c r="R322" i="1"/>
  <c r="Q322" i="1"/>
  <c r="P322" i="1"/>
  <c r="V321" i="1"/>
  <c r="U321" i="1"/>
  <c r="T321" i="1"/>
  <c r="S321" i="1"/>
  <c r="R321" i="1"/>
  <c r="Q321" i="1"/>
  <c r="P321" i="1"/>
  <c r="S314" i="1"/>
  <c r="R314" i="1"/>
  <c r="Q314" i="1"/>
  <c r="P314" i="1"/>
  <c r="V313" i="1"/>
  <c r="U313" i="1"/>
  <c r="T313" i="1"/>
  <c r="S313" i="1"/>
  <c r="R313" i="1"/>
  <c r="Q313" i="1"/>
  <c r="P313" i="1"/>
  <c r="V312" i="1"/>
  <c r="U312" i="1"/>
  <c r="T312" i="1"/>
  <c r="S312" i="1"/>
  <c r="R312" i="1"/>
  <c r="Q312" i="1"/>
  <c r="P312" i="1"/>
  <c r="S320" i="1"/>
  <c r="R320" i="1"/>
  <c r="Q320" i="1"/>
  <c r="P320" i="1"/>
  <c r="V319" i="1"/>
  <c r="U319" i="1"/>
  <c r="T319" i="1"/>
  <c r="S319" i="1"/>
  <c r="R319" i="1"/>
  <c r="Q319" i="1"/>
  <c r="P319" i="1"/>
  <c r="V318" i="1"/>
  <c r="U318" i="1"/>
  <c r="T318" i="1"/>
  <c r="S318" i="1"/>
  <c r="R318" i="1"/>
  <c r="Q318" i="1"/>
  <c r="P318" i="1"/>
  <c r="S317" i="1"/>
  <c r="R317" i="1"/>
  <c r="Q317" i="1"/>
  <c r="P317" i="1"/>
  <c r="V316" i="1"/>
  <c r="U316" i="1"/>
  <c r="T316" i="1"/>
  <c r="S316" i="1"/>
  <c r="R316" i="1"/>
  <c r="Q316" i="1"/>
  <c r="P316" i="1"/>
  <c r="V315" i="1"/>
  <c r="U315" i="1"/>
  <c r="T315" i="1"/>
  <c r="S315" i="1"/>
  <c r="R315" i="1"/>
  <c r="Q315" i="1"/>
  <c r="P315" i="1"/>
  <c r="S311" i="1"/>
  <c r="R311" i="1"/>
  <c r="Q311" i="1"/>
  <c r="P311" i="1"/>
  <c r="V310" i="1"/>
  <c r="U310" i="1"/>
  <c r="T310" i="1"/>
  <c r="S310" i="1"/>
  <c r="R310" i="1"/>
  <c r="Q310" i="1"/>
  <c r="P310" i="1"/>
  <c r="V309" i="1"/>
  <c r="U309" i="1"/>
  <c r="T309" i="1"/>
  <c r="S309" i="1"/>
  <c r="R309" i="1"/>
  <c r="Q309" i="1"/>
  <c r="P309" i="1"/>
  <c r="B3" i="3"/>
  <c r="H3" i="3" s="1"/>
  <c r="B2" i="3"/>
  <c r="H2" i="3" s="1"/>
  <c r="A195" i="3"/>
  <c r="A194" i="3"/>
  <c r="S308" i="1"/>
  <c r="R308" i="1"/>
  <c r="Q308" i="1"/>
  <c r="P308" i="1"/>
  <c r="V307" i="1"/>
  <c r="U307" i="1"/>
  <c r="T307" i="1"/>
  <c r="S307" i="1"/>
  <c r="R307" i="1"/>
  <c r="Q307" i="1"/>
  <c r="P307" i="1"/>
  <c r="Y306" i="1"/>
  <c r="X306" i="1"/>
  <c r="W306" i="1"/>
  <c r="V306" i="1"/>
  <c r="U306" i="1"/>
  <c r="T306" i="1"/>
  <c r="S306" i="1"/>
  <c r="R306" i="1"/>
  <c r="Q306" i="1"/>
  <c r="P306" i="1"/>
  <c r="A193" i="3"/>
  <c r="A192" i="3"/>
  <c r="E302" i="1"/>
  <c r="E305" i="1" s="1"/>
  <c r="E308" i="1" s="1"/>
  <c r="E311" i="1" s="1"/>
  <c r="E314" i="1" s="1"/>
  <c r="E317" i="1" s="1"/>
  <c r="E320" i="1" s="1"/>
  <c r="E323" i="1" s="1"/>
  <c r="E326" i="1" s="1"/>
  <c r="E329" i="1" s="1"/>
  <c r="E332" i="1" s="1"/>
  <c r="E335" i="1" s="1"/>
  <c r="E338" i="1" s="1"/>
  <c r="E341" i="1" s="1"/>
  <c r="E344" i="1" s="1"/>
  <c r="E347" i="1" s="1"/>
  <c r="E350" i="1" s="1"/>
  <c r="E353" i="1" s="1"/>
  <c r="N360" i="1"/>
  <c r="M360" i="1"/>
  <c r="L360" i="1"/>
  <c r="K360" i="1"/>
  <c r="J360" i="1"/>
  <c r="I360" i="1"/>
  <c r="H360" i="1"/>
  <c r="S299" i="1"/>
  <c r="R299" i="1"/>
  <c r="Q299" i="1"/>
  <c r="P299" i="1"/>
  <c r="Y296" i="1"/>
  <c r="X296" i="1"/>
  <c r="W296" i="1"/>
  <c r="S305" i="1"/>
  <c r="R305" i="1"/>
  <c r="Q305" i="1"/>
  <c r="P305" i="1"/>
  <c r="V304" i="1"/>
  <c r="U304" i="1"/>
  <c r="T304" i="1"/>
  <c r="S304" i="1"/>
  <c r="R304" i="1"/>
  <c r="Q304" i="1"/>
  <c r="P304" i="1"/>
  <c r="Y303" i="1"/>
  <c r="X303" i="1"/>
  <c r="W303" i="1"/>
  <c r="V303" i="1"/>
  <c r="U303" i="1"/>
  <c r="T303" i="1"/>
  <c r="S303" i="1"/>
  <c r="R303" i="1"/>
  <c r="Q303" i="1"/>
  <c r="P303" i="1"/>
  <c r="A191" i="3"/>
  <c r="A190" i="3"/>
  <c r="A189" i="3"/>
  <c r="A188" i="3"/>
  <c r="S302" i="1"/>
  <c r="R302" i="1"/>
  <c r="Q302" i="1"/>
  <c r="P302" i="1"/>
  <c r="V301" i="1"/>
  <c r="U301" i="1"/>
  <c r="T301" i="1"/>
  <c r="S301" i="1"/>
  <c r="R301" i="1"/>
  <c r="Q301" i="1"/>
  <c r="P301" i="1"/>
  <c r="Y300" i="1"/>
  <c r="X300" i="1"/>
  <c r="W300" i="1"/>
  <c r="V300" i="1"/>
  <c r="U300" i="1"/>
  <c r="T300" i="1"/>
  <c r="S300" i="1"/>
  <c r="R300" i="1"/>
  <c r="Q300" i="1"/>
  <c r="P300" i="1"/>
  <c r="S298" i="1"/>
  <c r="R298" i="1"/>
  <c r="Q298" i="1"/>
  <c r="P298" i="1"/>
  <c r="V297" i="1"/>
  <c r="U297" i="1"/>
  <c r="T297" i="1"/>
  <c r="S297" i="1"/>
  <c r="R297" i="1"/>
  <c r="Q297" i="1"/>
  <c r="P297" i="1"/>
  <c r="V296" i="1"/>
  <c r="U296" i="1"/>
  <c r="T296" i="1"/>
  <c r="S296" i="1"/>
  <c r="R296" i="1"/>
  <c r="Q296" i="1"/>
  <c r="P296" i="1"/>
  <c r="A187" i="3"/>
  <c r="A186" i="3"/>
  <c r="S295" i="1"/>
  <c r="R295" i="1"/>
  <c r="Q295" i="1"/>
  <c r="P295" i="1"/>
  <c r="V294" i="1"/>
  <c r="U294" i="1"/>
  <c r="T294" i="1"/>
  <c r="S294" i="1"/>
  <c r="R294" i="1"/>
  <c r="Q294" i="1"/>
  <c r="P294" i="1"/>
  <c r="Y293" i="1"/>
  <c r="X293" i="1"/>
  <c r="W293" i="1"/>
  <c r="V293" i="1"/>
  <c r="U293" i="1"/>
  <c r="T293" i="1"/>
  <c r="S293" i="1"/>
  <c r="R293" i="1"/>
  <c r="Q293" i="1"/>
  <c r="P293" i="1"/>
  <c r="A185" i="3"/>
  <c r="A184" i="3"/>
  <c r="S292" i="1"/>
  <c r="R292" i="1"/>
  <c r="Q292" i="1"/>
  <c r="P292" i="1"/>
  <c r="V291" i="1"/>
  <c r="U291" i="1"/>
  <c r="T291" i="1"/>
  <c r="S291" i="1"/>
  <c r="R291" i="1"/>
  <c r="Q291" i="1"/>
  <c r="P291" i="1"/>
  <c r="Y290" i="1"/>
  <c r="X290" i="1"/>
  <c r="W290" i="1"/>
  <c r="V290" i="1"/>
  <c r="U290" i="1"/>
  <c r="T290" i="1"/>
  <c r="S290" i="1"/>
  <c r="R290" i="1"/>
  <c r="Q290" i="1"/>
  <c r="P290" i="1"/>
  <c r="A183" i="3"/>
  <c r="A182" i="3"/>
  <c r="S289" i="1"/>
  <c r="R289" i="1"/>
  <c r="Q289" i="1"/>
  <c r="P289" i="1"/>
  <c r="V288" i="1"/>
  <c r="U288" i="1"/>
  <c r="T288" i="1"/>
  <c r="S288" i="1"/>
  <c r="R288" i="1"/>
  <c r="Q288" i="1"/>
  <c r="P288" i="1"/>
  <c r="Y287" i="1"/>
  <c r="X287" i="1"/>
  <c r="W287" i="1"/>
  <c r="V287" i="1"/>
  <c r="U287" i="1"/>
  <c r="T287" i="1"/>
  <c r="S287" i="1"/>
  <c r="R287" i="1"/>
  <c r="Q287" i="1"/>
  <c r="P287" i="1"/>
  <c r="A181" i="3"/>
  <c r="A180" i="3"/>
  <c r="S286" i="1"/>
  <c r="R286" i="1"/>
  <c r="Q286" i="1"/>
  <c r="P286" i="1"/>
  <c r="V285" i="1"/>
  <c r="U285" i="1"/>
  <c r="T285" i="1"/>
  <c r="S285" i="1"/>
  <c r="R285" i="1"/>
  <c r="Q285" i="1"/>
  <c r="P285" i="1"/>
  <c r="Y284" i="1"/>
  <c r="X284" i="1"/>
  <c r="W284" i="1"/>
  <c r="V284" i="1"/>
  <c r="U284" i="1"/>
  <c r="T284" i="1"/>
  <c r="S284" i="1"/>
  <c r="R284" i="1"/>
  <c r="Q284" i="1"/>
  <c r="P284" i="1"/>
  <c r="A179" i="3"/>
  <c r="A178" i="3"/>
  <c r="S283" i="1"/>
  <c r="R283" i="1"/>
  <c r="Q283" i="1"/>
  <c r="P283" i="1"/>
  <c r="V282" i="1"/>
  <c r="U282" i="1"/>
  <c r="T282" i="1"/>
  <c r="S282" i="1"/>
  <c r="R282" i="1"/>
  <c r="Q282" i="1"/>
  <c r="P282" i="1"/>
  <c r="Y281" i="1"/>
  <c r="X281" i="1"/>
  <c r="W281" i="1"/>
  <c r="V281" i="1"/>
  <c r="U281" i="1"/>
  <c r="T281" i="1"/>
  <c r="S281" i="1"/>
  <c r="R281" i="1"/>
  <c r="Q281" i="1"/>
  <c r="P281" i="1"/>
  <c r="A177" i="3"/>
  <c r="A176" i="3"/>
  <c r="A175" i="3"/>
  <c r="A174" i="3"/>
  <c r="S280" i="1"/>
  <c r="R280" i="1"/>
  <c r="Q280" i="1"/>
  <c r="P280" i="1"/>
  <c r="V279" i="1"/>
  <c r="U279" i="1"/>
  <c r="T279" i="1"/>
  <c r="S279" i="1"/>
  <c r="R279" i="1"/>
  <c r="Q279" i="1"/>
  <c r="P279" i="1"/>
  <c r="Y278" i="1"/>
  <c r="X278" i="1"/>
  <c r="W278" i="1"/>
  <c r="V278" i="1"/>
  <c r="U278" i="1"/>
  <c r="T278" i="1"/>
  <c r="S278" i="1"/>
  <c r="R278" i="1"/>
  <c r="Q278" i="1"/>
  <c r="P278" i="1"/>
  <c r="S277" i="1"/>
  <c r="R277" i="1"/>
  <c r="Q277" i="1"/>
  <c r="P277" i="1"/>
  <c r="V276" i="1"/>
  <c r="U276" i="1"/>
  <c r="T276" i="1"/>
  <c r="S276" i="1"/>
  <c r="R276" i="1"/>
  <c r="Q276" i="1"/>
  <c r="P276" i="1"/>
  <c r="Y275" i="1"/>
  <c r="X275" i="1"/>
  <c r="W275" i="1"/>
  <c r="V275" i="1"/>
  <c r="U275" i="1"/>
  <c r="T275" i="1"/>
  <c r="S275" i="1"/>
  <c r="R275" i="1"/>
  <c r="Q275" i="1"/>
  <c r="P275" i="1"/>
  <c r="A173" i="3"/>
  <c r="A172" i="3"/>
  <c r="S274" i="1"/>
  <c r="R274" i="1"/>
  <c r="Q274" i="1"/>
  <c r="P274" i="1"/>
  <c r="V273" i="1"/>
  <c r="U273" i="1"/>
  <c r="T273" i="1"/>
  <c r="S273" i="1"/>
  <c r="R273" i="1"/>
  <c r="Q273" i="1"/>
  <c r="P273" i="1"/>
  <c r="Y272" i="1"/>
  <c r="X272" i="1"/>
  <c r="W272" i="1"/>
  <c r="V272" i="1"/>
  <c r="U272" i="1"/>
  <c r="T272" i="1"/>
  <c r="S272" i="1"/>
  <c r="R272" i="1"/>
  <c r="Q272" i="1"/>
  <c r="P272" i="1"/>
  <c r="A5" i="3"/>
  <c r="A7" i="3" s="1"/>
  <c r="A4" i="3"/>
  <c r="S271" i="1"/>
  <c r="R271" i="1"/>
  <c r="Q271" i="1"/>
  <c r="P271" i="1"/>
  <c r="V270" i="1"/>
  <c r="U270" i="1"/>
  <c r="T270" i="1"/>
  <c r="S270" i="1"/>
  <c r="R270" i="1"/>
  <c r="Q270" i="1"/>
  <c r="P270" i="1"/>
  <c r="Y269" i="1"/>
  <c r="X269" i="1"/>
  <c r="W269" i="1"/>
  <c r="V269" i="1"/>
  <c r="U269" i="1"/>
  <c r="T269" i="1"/>
  <c r="S269" i="1"/>
  <c r="R269" i="1"/>
  <c r="Q269" i="1"/>
  <c r="P269" i="1"/>
  <c r="Y266" i="1"/>
  <c r="X266" i="1"/>
  <c r="W266" i="1"/>
  <c r="Y263" i="1"/>
  <c r="X263" i="1"/>
  <c r="W263" i="1"/>
  <c r="S268" i="1"/>
  <c r="R268" i="1"/>
  <c r="Q268" i="1"/>
  <c r="P268" i="1"/>
  <c r="V267" i="1"/>
  <c r="U267" i="1"/>
  <c r="T267" i="1"/>
  <c r="S267" i="1"/>
  <c r="R267" i="1"/>
  <c r="Q267" i="1"/>
  <c r="P267" i="1"/>
  <c r="V266" i="1"/>
  <c r="U266" i="1"/>
  <c r="T266" i="1"/>
  <c r="S266" i="1"/>
  <c r="R266" i="1"/>
  <c r="Q266" i="1"/>
  <c r="P266" i="1"/>
  <c r="S265" i="1"/>
  <c r="R265" i="1"/>
  <c r="Q265" i="1"/>
  <c r="P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V264" i="1"/>
  <c r="U264" i="1"/>
  <c r="T264" i="1"/>
  <c r="S264" i="1"/>
  <c r="R264" i="1"/>
  <c r="Q264" i="1"/>
  <c r="P264" i="1"/>
  <c r="V263" i="1"/>
  <c r="U263" i="1"/>
  <c r="T263" i="1"/>
  <c r="S263" i="1"/>
  <c r="R263" i="1"/>
  <c r="Q263" i="1"/>
  <c r="P263" i="1"/>
  <c r="W259" i="1"/>
  <c r="X259" i="1"/>
  <c r="Q262" i="1"/>
  <c r="P262" i="1"/>
  <c r="S261" i="1"/>
  <c r="R261" i="1"/>
  <c r="Q261" i="1"/>
  <c r="P261" i="1"/>
  <c r="V260" i="1"/>
  <c r="U260" i="1"/>
  <c r="T260" i="1"/>
  <c r="S260" i="1"/>
  <c r="R260" i="1"/>
  <c r="Q260" i="1"/>
  <c r="P260" i="1"/>
  <c r="Y259" i="1"/>
  <c r="V259" i="1"/>
  <c r="U259" i="1"/>
  <c r="T259" i="1"/>
  <c r="S259" i="1"/>
  <c r="R259" i="1"/>
  <c r="Q259" i="1"/>
  <c r="P259" i="1"/>
  <c r="S258" i="1"/>
  <c r="R258" i="1"/>
  <c r="Q258" i="1"/>
  <c r="P258" i="1"/>
  <c r="V257" i="1"/>
  <c r="U257" i="1"/>
  <c r="T257" i="1"/>
  <c r="S257" i="1"/>
  <c r="R257" i="1"/>
  <c r="Q257" i="1"/>
  <c r="P257" i="1"/>
  <c r="Y256" i="1"/>
  <c r="X256" i="1"/>
  <c r="W256" i="1"/>
  <c r="V256" i="1"/>
  <c r="U256" i="1"/>
  <c r="T256" i="1"/>
  <c r="S256" i="1"/>
  <c r="R256" i="1"/>
  <c r="Q256" i="1"/>
  <c r="P256" i="1"/>
  <c r="S255" i="1"/>
  <c r="R255" i="1"/>
  <c r="Q255" i="1"/>
  <c r="P255" i="1"/>
  <c r="V254" i="1"/>
  <c r="U254" i="1"/>
  <c r="T254" i="1"/>
  <c r="S254" i="1"/>
  <c r="R254" i="1"/>
  <c r="Q254" i="1"/>
  <c r="P254" i="1"/>
  <c r="Y253" i="1"/>
  <c r="X253" i="1"/>
  <c r="W253" i="1"/>
  <c r="V253" i="1"/>
  <c r="U253" i="1"/>
  <c r="T253" i="1"/>
  <c r="S253" i="1"/>
  <c r="R253" i="1"/>
  <c r="Q253" i="1"/>
  <c r="P253" i="1"/>
  <c r="S252" i="1"/>
  <c r="R252" i="1"/>
  <c r="Q252" i="1"/>
  <c r="P252" i="1"/>
  <c r="V251" i="1"/>
  <c r="U251" i="1"/>
  <c r="T251" i="1"/>
  <c r="S251" i="1"/>
  <c r="R251" i="1"/>
  <c r="Q251" i="1"/>
  <c r="P251" i="1"/>
  <c r="Y250" i="1"/>
  <c r="X250" i="1"/>
  <c r="W250" i="1"/>
  <c r="V250" i="1"/>
  <c r="U250" i="1"/>
  <c r="T250" i="1"/>
  <c r="S250" i="1"/>
  <c r="R250" i="1"/>
  <c r="Q250" i="1"/>
  <c r="P250" i="1"/>
  <c r="S249" i="1"/>
  <c r="R249" i="1"/>
  <c r="Q249" i="1"/>
  <c r="P249" i="1"/>
  <c r="V248" i="1"/>
  <c r="U248" i="1"/>
  <c r="T248" i="1"/>
  <c r="S248" i="1"/>
  <c r="R248" i="1"/>
  <c r="Q248" i="1"/>
  <c r="P248" i="1"/>
  <c r="Y247" i="1"/>
  <c r="X247" i="1"/>
  <c r="W247" i="1"/>
  <c r="V247" i="1"/>
  <c r="U247" i="1"/>
  <c r="T247" i="1"/>
  <c r="S247" i="1"/>
  <c r="R247" i="1"/>
  <c r="Q247" i="1"/>
  <c r="P247" i="1"/>
  <c r="R246" i="1"/>
  <c r="S246" i="1"/>
  <c r="Q246" i="1"/>
  <c r="P246" i="1"/>
  <c r="V245" i="1"/>
  <c r="U245" i="1"/>
  <c r="T245" i="1"/>
  <c r="S245" i="1"/>
  <c r="R245" i="1"/>
  <c r="Q245" i="1"/>
  <c r="P245" i="1"/>
  <c r="Y244" i="1"/>
  <c r="X244" i="1"/>
  <c r="W244" i="1"/>
  <c r="V244" i="1"/>
  <c r="U244" i="1"/>
  <c r="T244" i="1"/>
  <c r="S244" i="1"/>
  <c r="R244" i="1"/>
  <c r="Q244" i="1"/>
  <c r="P244" i="1"/>
  <c r="S243" i="1"/>
  <c r="Q243" i="1"/>
  <c r="P243" i="1"/>
  <c r="V242" i="1"/>
  <c r="U242" i="1"/>
  <c r="T242" i="1"/>
  <c r="S242" i="1"/>
  <c r="R242" i="1"/>
  <c r="Q242" i="1"/>
  <c r="P242" i="1"/>
  <c r="Y241" i="1"/>
  <c r="X241" i="1"/>
  <c r="W241" i="1"/>
  <c r="V241" i="1"/>
  <c r="U241" i="1"/>
  <c r="T241" i="1"/>
  <c r="S241" i="1"/>
  <c r="R241" i="1"/>
  <c r="Q241" i="1"/>
  <c r="P241" i="1"/>
  <c r="Q240" i="1"/>
  <c r="P240" i="1"/>
  <c r="V239" i="1"/>
  <c r="U239" i="1"/>
  <c r="T239" i="1"/>
  <c r="S239" i="1"/>
  <c r="R239" i="1"/>
  <c r="Q239" i="1"/>
  <c r="P239" i="1"/>
  <c r="V238" i="1"/>
  <c r="U238" i="1"/>
  <c r="T238" i="1"/>
  <c r="S238" i="1"/>
  <c r="R238" i="1"/>
  <c r="Q238" i="1"/>
  <c r="P238" i="1"/>
  <c r="Q237" i="1"/>
  <c r="P237" i="1"/>
  <c r="V236" i="1"/>
  <c r="U236" i="1"/>
  <c r="T236" i="1"/>
  <c r="S236" i="1"/>
  <c r="R236" i="1"/>
  <c r="Q236" i="1"/>
  <c r="P236" i="1"/>
  <c r="Y235" i="1"/>
  <c r="X235" i="1"/>
  <c r="W235" i="1"/>
  <c r="V235" i="1"/>
  <c r="U235" i="1"/>
  <c r="T235" i="1"/>
  <c r="S235" i="1"/>
  <c r="R235" i="1"/>
  <c r="Q235" i="1"/>
  <c r="P235" i="1"/>
  <c r="Y232" i="1"/>
  <c r="X232" i="1"/>
  <c r="W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Q234" i="1"/>
  <c r="P234" i="1"/>
  <c r="V233" i="1"/>
  <c r="U233" i="1"/>
  <c r="T233" i="1"/>
  <c r="S233" i="1"/>
  <c r="R233" i="1"/>
  <c r="Q233" i="1"/>
  <c r="P233" i="1"/>
  <c r="V232" i="1"/>
  <c r="U232" i="1"/>
  <c r="T232" i="1"/>
  <c r="S232" i="1"/>
  <c r="R232" i="1"/>
  <c r="Q232" i="1"/>
  <c r="P232" i="1"/>
  <c r="W228" i="1"/>
  <c r="X228" i="1"/>
  <c r="Y228" i="1"/>
  <c r="Q231" i="1"/>
  <c r="P231" i="1"/>
  <c r="V230" i="1"/>
  <c r="U230" i="1"/>
  <c r="T230" i="1"/>
  <c r="S230" i="1"/>
  <c r="R230" i="1"/>
  <c r="Q230" i="1"/>
  <c r="P230" i="1"/>
  <c r="V229" i="1"/>
  <c r="U229" i="1"/>
  <c r="T229" i="1"/>
  <c r="S229" i="1"/>
  <c r="R229" i="1"/>
  <c r="Q229" i="1"/>
  <c r="P229" i="1"/>
  <c r="V228" i="1"/>
  <c r="U228" i="1"/>
  <c r="T228" i="1"/>
  <c r="S228" i="1"/>
  <c r="R228" i="1"/>
  <c r="Q228" i="1"/>
  <c r="P228" i="1"/>
  <c r="P225" i="1"/>
  <c r="Q225" i="1"/>
  <c r="R225" i="1"/>
  <c r="S225" i="1"/>
  <c r="T225" i="1"/>
  <c r="U225" i="1"/>
  <c r="V225" i="1"/>
  <c r="W225" i="1"/>
  <c r="X225" i="1"/>
  <c r="Y225" i="1"/>
  <c r="P226" i="1"/>
  <c r="Q226" i="1"/>
  <c r="R226" i="1"/>
  <c r="S226" i="1"/>
  <c r="T226" i="1"/>
  <c r="U226" i="1"/>
  <c r="V226" i="1"/>
  <c r="P227" i="1"/>
  <c r="Q227" i="1"/>
  <c r="R227" i="1"/>
  <c r="S227" i="1"/>
  <c r="T227" i="1"/>
  <c r="U227" i="1"/>
  <c r="V227" i="1"/>
  <c r="V224" i="1"/>
  <c r="U224" i="1"/>
  <c r="T224" i="1"/>
  <c r="S224" i="1"/>
  <c r="R224" i="1"/>
  <c r="Q224" i="1"/>
  <c r="P224" i="1"/>
  <c r="V223" i="1"/>
  <c r="U223" i="1"/>
  <c r="T223" i="1"/>
  <c r="S223" i="1"/>
  <c r="R223" i="1"/>
  <c r="Q223" i="1"/>
  <c r="P223" i="1"/>
  <c r="Y222" i="1"/>
  <c r="X222" i="1"/>
  <c r="W222" i="1"/>
  <c r="V222" i="1"/>
  <c r="U222" i="1"/>
  <c r="T222" i="1"/>
  <c r="S222" i="1"/>
  <c r="R222" i="1"/>
  <c r="Q222" i="1"/>
  <c r="P222" i="1"/>
  <c r="V221" i="1"/>
  <c r="U221" i="1"/>
  <c r="T221" i="1"/>
  <c r="S221" i="1"/>
  <c r="R221" i="1"/>
  <c r="Q221" i="1"/>
  <c r="P221" i="1"/>
  <c r="V220" i="1"/>
  <c r="U220" i="1"/>
  <c r="T220" i="1"/>
  <c r="S220" i="1"/>
  <c r="R220" i="1"/>
  <c r="Q220" i="1"/>
  <c r="P220" i="1"/>
  <c r="Y219" i="1"/>
  <c r="X219" i="1"/>
  <c r="W219" i="1"/>
  <c r="V219" i="1"/>
  <c r="U219" i="1"/>
  <c r="T219" i="1"/>
  <c r="S219" i="1"/>
  <c r="R219" i="1"/>
  <c r="Q219" i="1"/>
  <c r="P219" i="1"/>
  <c r="V218" i="1"/>
  <c r="U218" i="1"/>
  <c r="T218" i="1"/>
  <c r="S218" i="1"/>
  <c r="R218" i="1"/>
  <c r="Q218" i="1"/>
  <c r="P218" i="1"/>
  <c r="V217" i="1"/>
  <c r="U217" i="1"/>
  <c r="T217" i="1"/>
  <c r="S217" i="1"/>
  <c r="R217" i="1"/>
  <c r="Q217" i="1"/>
  <c r="P217" i="1"/>
  <c r="Y216" i="1"/>
  <c r="X216" i="1"/>
  <c r="W216" i="1"/>
  <c r="V216" i="1"/>
  <c r="U216" i="1"/>
  <c r="T216" i="1"/>
  <c r="S216" i="1"/>
  <c r="R216" i="1"/>
  <c r="Q216" i="1"/>
  <c r="P216" i="1"/>
  <c r="V215" i="1"/>
  <c r="U215" i="1"/>
  <c r="T215" i="1"/>
  <c r="S215" i="1"/>
  <c r="R215" i="1"/>
  <c r="Q215" i="1"/>
  <c r="P215" i="1"/>
  <c r="V214" i="1"/>
  <c r="U214" i="1"/>
  <c r="T214" i="1"/>
  <c r="S214" i="1"/>
  <c r="R214" i="1"/>
  <c r="Q214" i="1"/>
  <c r="P214" i="1"/>
  <c r="Y213" i="1"/>
  <c r="X213" i="1"/>
  <c r="W213" i="1"/>
  <c r="V213" i="1"/>
  <c r="U213" i="1"/>
  <c r="T213" i="1"/>
  <c r="S213" i="1"/>
  <c r="R213" i="1"/>
  <c r="Q213" i="1"/>
  <c r="P213" i="1"/>
  <c r="V212" i="1"/>
  <c r="U212" i="1"/>
  <c r="T212" i="1"/>
  <c r="S212" i="1"/>
  <c r="R212" i="1"/>
  <c r="Q212" i="1"/>
  <c r="P212" i="1"/>
  <c r="V211" i="1"/>
  <c r="U211" i="1"/>
  <c r="T211" i="1"/>
  <c r="S211" i="1"/>
  <c r="R211" i="1"/>
  <c r="Q211" i="1"/>
  <c r="P211" i="1"/>
  <c r="Y210" i="1"/>
  <c r="X210" i="1"/>
  <c r="W210" i="1"/>
  <c r="V210" i="1"/>
  <c r="U210" i="1"/>
  <c r="T210" i="1"/>
  <c r="S210" i="1"/>
  <c r="R210" i="1"/>
  <c r="Q210" i="1"/>
  <c r="P210" i="1"/>
  <c r="V209" i="1"/>
  <c r="U209" i="1"/>
  <c r="T209" i="1"/>
  <c r="S209" i="1"/>
  <c r="R209" i="1"/>
  <c r="Q209" i="1"/>
  <c r="P209" i="1"/>
  <c r="V208" i="1"/>
  <c r="U208" i="1"/>
  <c r="T208" i="1"/>
  <c r="S208" i="1"/>
  <c r="R208" i="1"/>
  <c r="Q208" i="1"/>
  <c r="P208" i="1"/>
  <c r="Y207" i="1"/>
  <c r="X207" i="1"/>
  <c r="W207" i="1"/>
  <c r="V207" i="1"/>
  <c r="U207" i="1"/>
  <c r="T207" i="1"/>
  <c r="S207" i="1"/>
  <c r="R207" i="1"/>
  <c r="Q207" i="1"/>
  <c r="P207" i="1"/>
  <c r="V206" i="1"/>
  <c r="U206" i="1"/>
  <c r="T206" i="1"/>
  <c r="S206" i="1"/>
  <c r="R206" i="1"/>
  <c r="Q206" i="1"/>
  <c r="P206" i="1"/>
  <c r="V205" i="1"/>
  <c r="U205" i="1"/>
  <c r="T205" i="1"/>
  <c r="S205" i="1"/>
  <c r="R205" i="1"/>
  <c r="Q205" i="1"/>
  <c r="P205" i="1"/>
  <c r="Y204" i="1"/>
  <c r="X204" i="1"/>
  <c r="W204" i="1"/>
  <c r="V204" i="1"/>
  <c r="U204" i="1"/>
  <c r="T204" i="1"/>
  <c r="S204" i="1"/>
  <c r="R204" i="1"/>
  <c r="Q204" i="1"/>
  <c r="P204" i="1"/>
  <c r="V203" i="1"/>
  <c r="U203" i="1"/>
  <c r="T203" i="1"/>
  <c r="S203" i="1"/>
  <c r="R203" i="1"/>
  <c r="Q203" i="1"/>
  <c r="P203" i="1"/>
  <c r="V202" i="1"/>
  <c r="U202" i="1"/>
  <c r="T202" i="1"/>
  <c r="S202" i="1"/>
  <c r="R202" i="1"/>
  <c r="Q202" i="1"/>
  <c r="P202" i="1"/>
  <c r="Y201" i="1"/>
  <c r="X201" i="1"/>
  <c r="W201" i="1"/>
  <c r="V201" i="1"/>
  <c r="U201" i="1"/>
  <c r="T201" i="1"/>
  <c r="S201" i="1"/>
  <c r="R201" i="1"/>
  <c r="Q201" i="1"/>
  <c r="P201" i="1"/>
  <c r="W2" i="1"/>
  <c r="Y198" i="1"/>
  <c r="X198" i="1"/>
  <c r="W198" i="1"/>
  <c r="V200" i="1"/>
  <c r="U200" i="1"/>
  <c r="T200" i="1"/>
  <c r="S200" i="1"/>
  <c r="R200" i="1"/>
  <c r="Q200" i="1"/>
  <c r="P200" i="1"/>
  <c r="V199" i="1"/>
  <c r="U199" i="1"/>
  <c r="T199" i="1"/>
  <c r="S199" i="1"/>
  <c r="R199" i="1"/>
  <c r="Q199" i="1"/>
  <c r="P199" i="1"/>
  <c r="V198" i="1"/>
  <c r="U198" i="1"/>
  <c r="T198" i="1"/>
  <c r="S198" i="1"/>
  <c r="R198" i="1"/>
  <c r="Q198" i="1"/>
  <c r="P198" i="1"/>
  <c r="V197" i="1"/>
  <c r="U197" i="1"/>
  <c r="T197" i="1"/>
  <c r="S197" i="1"/>
  <c r="R197" i="1"/>
  <c r="Q197" i="1"/>
  <c r="P197" i="1"/>
  <c r="V196" i="1"/>
  <c r="U196" i="1"/>
  <c r="T196" i="1"/>
  <c r="S196" i="1"/>
  <c r="R196" i="1"/>
  <c r="Q196" i="1"/>
  <c r="P196" i="1"/>
  <c r="V195" i="1"/>
  <c r="U195" i="1"/>
  <c r="T195" i="1"/>
  <c r="S195" i="1"/>
  <c r="R195" i="1"/>
  <c r="Q195" i="1"/>
  <c r="P195" i="1"/>
  <c r="V194" i="1"/>
  <c r="U194" i="1"/>
  <c r="T194" i="1"/>
  <c r="S194" i="1"/>
  <c r="R194" i="1"/>
  <c r="Q194" i="1"/>
  <c r="P194" i="1"/>
  <c r="V193" i="1"/>
  <c r="U193" i="1"/>
  <c r="T193" i="1"/>
  <c r="S193" i="1"/>
  <c r="R193" i="1"/>
  <c r="Q193" i="1"/>
  <c r="P193" i="1"/>
  <c r="V192" i="1"/>
  <c r="U192" i="1"/>
  <c r="T192" i="1"/>
  <c r="S192" i="1"/>
  <c r="R192" i="1"/>
  <c r="Q192" i="1"/>
  <c r="P192" i="1"/>
  <c r="V191" i="1"/>
  <c r="U191" i="1"/>
  <c r="T191" i="1"/>
  <c r="S191" i="1"/>
  <c r="R191" i="1"/>
  <c r="Q191" i="1"/>
  <c r="P191" i="1"/>
  <c r="V190" i="1"/>
  <c r="U190" i="1"/>
  <c r="T190" i="1"/>
  <c r="S190" i="1"/>
  <c r="R190" i="1"/>
  <c r="Q190" i="1"/>
  <c r="P190" i="1"/>
  <c r="V189" i="1"/>
  <c r="U189" i="1"/>
  <c r="T189" i="1"/>
  <c r="S189" i="1"/>
  <c r="R189" i="1"/>
  <c r="Q189" i="1"/>
  <c r="P189" i="1"/>
  <c r="V188" i="1"/>
  <c r="U188" i="1"/>
  <c r="T188" i="1"/>
  <c r="S188" i="1"/>
  <c r="R188" i="1"/>
  <c r="Q188" i="1"/>
  <c r="P188" i="1"/>
  <c r="V187" i="1"/>
  <c r="U187" i="1"/>
  <c r="T187" i="1"/>
  <c r="S187" i="1"/>
  <c r="R187" i="1"/>
  <c r="Q187" i="1"/>
  <c r="P187" i="1"/>
  <c r="V186" i="1"/>
  <c r="U186" i="1"/>
  <c r="T186" i="1"/>
  <c r="S186" i="1"/>
  <c r="R186" i="1"/>
  <c r="Q186" i="1"/>
  <c r="P186" i="1"/>
  <c r="V185" i="1"/>
  <c r="U185" i="1"/>
  <c r="T185" i="1"/>
  <c r="S185" i="1"/>
  <c r="R185" i="1"/>
  <c r="Q185" i="1"/>
  <c r="P185" i="1"/>
  <c r="V184" i="1"/>
  <c r="U184" i="1"/>
  <c r="T184" i="1"/>
  <c r="S184" i="1"/>
  <c r="R184" i="1"/>
  <c r="Q184" i="1"/>
  <c r="P184" i="1"/>
  <c r="V183" i="1"/>
  <c r="U183" i="1"/>
  <c r="T183" i="1"/>
  <c r="S183" i="1"/>
  <c r="R183" i="1"/>
  <c r="Q183" i="1"/>
  <c r="P183" i="1"/>
  <c r="V182" i="1"/>
  <c r="U182" i="1"/>
  <c r="T182" i="1"/>
  <c r="S182" i="1"/>
  <c r="R182" i="1"/>
  <c r="Q182" i="1"/>
  <c r="P182" i="1"/>
  <c r="V181" i="1"/>
  <c r="U181" i="1"/>
  <c r="T181" i="1"/>
  <c r="S181" i="1"/>
  <c r="R181" i="1"/>
  <c r="Q181" i="1"/>
  <c r="P181" i="1"/>
  <c r="V180" i="1"/>
  <c r="U180" i="1"/>
  <c r="T180" i="1"/>
  <c r="S180" i="1"/>
  <c r="R180" i="1"/>
  <c r="Q180" i="1"/>
  <c r="P180" i="1"/>
  <c r="V179" i="1"/>
  <c r="U179" i="1"/>
  <c r="T179" i="1"/>
  <c r="S179" i="1"/>
  <c r="R179" i="1"/>
  <c r="Q179" i="1"/>
  <c r="P179" i="1"/>
  <c r="V178" i="1"/>
  <c r="U178" i="1"/>
  <c r="T178" i="1"/>
  <c r="S178" i="1"/>
  <c r="R178" i="1"/>
  <c r="Q178" i="1"/>
  <c r="P178" i="1"/>
  <c r="V177" i="1"/>
  <c r="U177" i="1"/>
  <c r="T177" i="1"/>
  <c r="S177" i="1"/>
  <c r="R177" i="1"/>
  <c r="Q177" i="1"/>
  <c r="P177" i="1"/>
  <c r="V176" i="1"/>
  <c r="U176" i="1"/>
  <c r="T176" i="1"/>
  <c r="S176" i="1"/>
  <c r="R176" i="1"/>
  <c r="Q176" i="1"/>
  <c r="P176" i="1"/>
  <c r="V175" i="1"/>
  <c r="U175" i="1"/>
  <c r="T175" i="1"/>
  <c r="S175" i="1"/>
  <c r="R175" i="1"/>
  <c r="Q175" i="1"/>
  <c r="P175" i="1"/>
  <c r="V174" i="1"/>
  <c r="U174" i="1"/>
  <c r="T174" i="1"/>
  <c r="S174" i="1"/>
  <c r="R174" i="1"/>
  <c r="Q174" i="1"/>
  <c r="P174" i="1"/>
  <c r="V173" i="1"/>
  <c r="U173" i="1"/>
  <c r="T173" i="1"/>
  <c r="S173" i="1"/>
  <c r="R173" i="1"/>
  <c r="Q173" i="1"/>
  <c r="P173" i="1"/>
  <c r="V172" i="1"/>
  <c r="U172" i="1"/>
  <c r="T172" i="1"/>
  <c r="S172" i="1"/>
  <c r="R172" i="1"/>
  <c r="Q172" i="1"/>
  <c r="P172" i="1"/>
  <c r="V171" i="1"/>
  <c r="U171" i="1"/>
  <c r="T171" i="1"/>
  <c r="S171" i="1"/>
  <c r="R171" i="1"/>
  <c r="Q171" i="1"/>
  <c r="P171" i="1"/>
  <c r="V170" i="1"/>
  <c r="U170" i="1"/>
  <c r="T170" i="1"/>
  <c r="S170" i="1"/>
  <c r="R170" i="1"/>
  <c r="Q170" i="1"/>
  <c r="P170" i="1"/>
  <c r="V169" i="1"/>
  <c r="U169" i="1"/>
  <c r="T169" i="1"/>
  <c r="S169" i="1"/>
  <c r="R169" i="1"/>
  <c r="Q169" i="1"/>
  <c r="P169" i="1"/>
  <c r="V168" i="1"/>
  <c r="U168" i="1"/>
  <c r="T168" i="1"/>
  <c r="S168" i="1"/>
  <c r="R168" i="1"/>
  <c r="Q168" i="1"/>
  <c r="P168" i="1"/>
  <c r="V167" i="1"/>
  <c r="U167" i="1"/>
  <c r="T167" i="1"/>
  <c r="S167" i="1"/>
  <c r="R167" i="1"/>
  <c r="Q167" i="1"/>
  <c r="P167" i="1"/>
  <c r="V166" i="1"/>
  <c r="U166" i="1"/>
  <c r="T166" i="1"/>
  <c r="S166" i="1"/>
  <c r="R166" i="1"/>
  <c r="Q166" i="1"/>
  <c r="P166" i="1"/>
  <c r="V165" i="1"/>
  <c r="U165" i="1"/>
  <c r="T165" i="1"/>
  <c r="S165" i="1"/>
  <c r="R165" i="1"/>
  <c r="Q165" i="1"/>
  <c r="P165" i="1"/>
  <c r="V164" i="1"/>
  <c r="U164" i="1"/>
  <c r="T164" i="1"/>
  <c r="S164" i="1"/>
  <c r="R164" i="1"/>
  <c r="Q164" i="1"/>
  <c r="P164" i="1"/>
  <c r="V163" i="1"/>
  <c r="U163" i="1"/>
  <c r="T163" i="1"/>
  <c r="S163" i="1"/>
  <c r="R163" i="1"/>
  <c r="Q163" i="1"/>
  <c r="P163" i="1"/>
  <c r="V162" i="1"/>
  <c r="U162" i="1"/>
  <c r="T162" i="1"/>
  <c r="S162" i="1"/>
  <c r="R162" i="1"/>
  <c r="Q162" i="1"/>
  <c r="P162" i="1"/>
  <c r="V161" i="1"/>
  <c r="U161" i="1"/>
  <c r="T161" i="1"/>
  <c r="S161" i="1"/>
  <c r="R161" i="1"/>
  <c r="Q161" i="1"/>
  <c r="P161" i="1"/>
  <c r="V160" i="1"/>
  <c r="U160" i="1"/>
  <c r="T160" i="1"/>
  <c r="S160" i="1"/>
  <c r="R160" i="1"/>
  <c r="Q160" i="1"/>
  <c r="P160" i="1"/>
  <c r="V159" i="1"/>
  <c r="U159" i="1"/>
  <c r="T159" i="1"/>
  <c r="S159" i="1"/>
  <c r="R159" i="1"/>
  <c r="Q159" i="1"/>
  <c r="P159" i="1"/>
  <c r="V158" i="1"/>
  <c r="U158" i="1"/>
  <c r="T158" i="1"/>
  <c r="S158" i="1"/>
  <c r="R158" i="1"/>
  <c r="Q158" i="1"/>
  <c r="P158" i="1"/>
  <c r="V157" i="1"/>
  <c r="U157" i="1"/>
  <c r="T157" i="1"/>
  <c r="S157" i="1"/>
  <c r="R157" i="1"/>
  <c r="Q157" i="1"/>
  <c r="P157" i="1"/>
  <c r="V156" i="1"/>
  <c r="U156" i="1"/>
  <c r="T156" i="1"/>
  <c r="S156" i="1"/>
  <c r="R156" i="1"/>
  <c r="Q156" i="1"/>
  <c r="P156" i="1"/>
  <c r="V155" i="1"/>
  <c r="U155" i="1"/>
  <c r="T155" i="1"/>
  <c r="S155" i="1"/>
  <c r="R155" i="1"/>
  <c r="Q155" i="1"/>
  <c r="P155" i="1"/>
  <c r="V154" i="1"/>
  <c r="U154" i="1"/>
  <c r="T154" i="1"/>
  <c r="S154" i="1"/>
  <c r="R154" i="1"/>
  <c r="Q154" i="1"/>
  <c r="P154" i="1"/>
  <c r="V153" i="1"/>
  <c r="U153" i="1"/>
  <c r="T153" i="1"/>
  <c r="S153" i="1"/>
  <c r="R153" i="1"/>
  <c r="Q153" i="1"/>
  <c r="P153" i="1"/>
  <c r="V152" i="1"/>
  <c r="U152" i="1"/>
  <c r="T152" i="1"/>
  <c r="S152" i="1"/>
  <c r="R152" i="1"/>
  <c r="Q152" i="1"/>
  <c r="P152" i="1"/>
  <c r="V151" i="1"/>
  <c r="U151" i="1"/>
  <c r="T151" i="1"/>
  <c r="S151" i="1"/>
  <c r="R151" i="1"/>
  <c r="Q151" i="1"/>
  <c r="P151" i="1"/>
  <c r="V150" i="1"/>
  <c r="U150" i="1"/>
  <c r="T150" i="1"/>
  <c r="S150" i="1"/>
  <c r="R150" i="1"/>
  <c r="Q150" i="1"/>
  <c r="P150" i="1"/>
  <c r="V149" i="1"/>
  <c r="U149" i="1"/>
  <c r="T149" i="1"/>
  <c r="S149" i="1"/>
  <c r="R149" i="1"/>
  <c r="Q149" i="1"/>
  <c r="P149" i="1"/>
  <c r="V148" i="1"/>
  <c r="U148" i="1"/>
  <c r="T148" i="1"/>
  <c r="S148" i="1"/>
  <c r="R148" i="1"/>
  <c r="Q148" i="1"/>
  <c r="P148" i="1"/>
  <c r="V147" i="1"/>
  <c r="U147" i="1"/>
  <c r="T147" i="1"/>
  <c r="S147" i="1"/>
  <c r="R147" i="1"/>
  <c r="Q147" i="1"/>
  <c r="P147" i="1"/>
  <c r="V146" i="1"/>
  <c r="U146" i="1"/>
  <c r="T146" i="1"/>
  <c r="S146" i="1"/>
  <c r="R146" i="1"/>
  <c r="Q146" i="1"/>
  <c r="P146" i="1"/>
  <c r="V145" i="1"/>
  <c r="U145" i="1"/>
  <c r="T145" i="1"/>
  <c r="S145" i="1"/>
  <c r="R145" i="1"/>
  <c r="Q145" i="1"/>
  <c r="P145" i="1"/>
  <c r="V144" i="1"/>
  <c r="U144" i="1"/>
  <c r="T144" i="1"/>
  <c r="S144" i="1"/>
  <c r="R144" i="1"/>
  <c r="Q144" i="1"/>
  <c r="P144" i="1"/>
  <c r="V143" i="1"/>
  <c r="U143" i="1"/>
  <c r="T143" i="1"/>
  <c r="S143" i="1"/>
  <c r="R143" i="1"/>
  <c r="Q143" i="1"/>
  <c r="P143" i="1"/>
  <c r="V142" i="1"/>
  <c r="U142" i="1"/>
  <c r="T142" i="1"/>
  <c r="S142" i="1"/>
  <c r="R142" i="1"/>
  <c r="Q142" i="1"/>
  <c r="P142" i="1"/>
  <c r="V141" i="1"/>
  <c r="U141" i="1"/>
  <c r="T141" i="1"/>
  <c r="S141" i="1"/>
  <c r="R141" i="1"/>
  <c r="Q141" i="1"/>
  <c r="P141" i="1"/>
  <c r="V140" i="1"/>
  <c r="U140" i="1"/>
  <c r="T140" i="1"/>
  <c r="S140" i="1"/>
  <c r="R140" i="1"/>
  <c r="Q140" i="1"/>
  <c r="P140" i="1"/>
  <c r="V139" i="1"/>
  <c r="U139" i="1"/>
  <c r="T139" i="1"/>
  <c r="S139" i="1"/>
  <c r="R139" i="1"/>
  <c r="Q139" i="1"/>
  <c r="P139" i="1"/>
  <c r="V138" i="1"/>
  <c r="U138" i="1"/>
  <c r="T138" i="1"/>
  <c r="S138" i="1"/>
  <c r="R138" i="1"/>
  <c r="Q138" i="1"/>
  <c r="P138" i="1"/>
  <c r="V137" i="1"/>
  <c r="U137" i="1"/>
  <c r="T137" i="1"/>
  <c r="S137" i="1"/>
  <c r="R137" i="1"/>
  <c r="Q137" i="1"/>
  <c r="P137" i="1"/>
  <c r="V136" i="1"/>
  <c r="U136" i="1"/>
  <c r="T136" i="1"/>
  <c r="S136" i="1"/>
  <c r="R136" i="1"/>
  <c r="Q136" i="1"/>
  <c r="P136" i="1"/>
  <c r="V135" i="1"/>
  <c r="U135" i="1"/>
  <c r="T135" i="1"/>
  <c r="S135" i="1"/>
  <c r="R135" i="1"/>
  <c r="Q135" i="1"/>
  <c r="P135" i="1"/>
  <c r="V134" i="1"/>
  <c r="U134" i="1"/>
  <c r="T134" i="1"/>
  <c r="S134" i="1"/>
  <c r="R134" i="1"/>
  <c r="Q134" i="1"/>
  <c r="P134" i="1"/>
  <c r="V133" i="1"/>
  <c r="U133" i="1"/>
  <c r="T133" i="1"/>
  <c r="S133" i="1"/>
  <c r="R133" i="1"/>
  <c r="Q133" i="1"/>
  <c r="P133" i="1"/>
  <c r="V132" i="1"/>
  <c r="U132" i="1"/>
  <c r="T132" i="1"/>
  <c r="S132" i="1"/>
  <c r="R132" i="1"/>
  <c r="Q132" i="1"/>
  <c r="P132" i="1"/>
  <c r="V131" i="1"/>
  <c r="U131" i="1"/>
  <c r="T131" i="1"/>
  <c r="S131" i="1"/>
  <c r="R131" i="1"/>
  <c r="Q131" i="1"/>
  <c r="P131" i="1"/>
  <c r="V130" i="1"/>
  <c r="U130" i="1"/>
  <c r="T130" i="1"/>
  <c r="S130" i="1"/>
  <c r="R130" i="1"/>
  <c r="Q130" i="1"/>
  <c r="P130" i="1"/>
  <c r="V129" i="1"/>
  <c r="U129" i="1"/>
  <c r="T129" i="1"/>
  <c r="S129" i="1"/>
  <c r="R129" i="1"/>
  <c r="Q129" i="1"/>
  <c r="P129" i="1"/>
  <c r="V128" i="1"/>
  <c r="U128" i="1"/>
  <c r="T128" i="1"/>
  <c r="S128" i="1"/>
  <c r="R128" i="1"/>
  <c r="Q128" i="1"/>
  <c r="P128" i="1"/>
  <c r="V127" i="1"/>
  <c r="U127" i="1"/>
  <c r="T127" i="1"/>
  <c r="S127" i="1"/>
  <c r="R127" i="1"/>
  <c r="Q127" i="1"/>
  <c r="P127" i="1"/>
  <c r="V126" i="1"/>
  <c r="U126" i="1"/>
  <c r="T126" i="1"/>
  <c r="S126" i="1"/>
  <c r="R126" i="1"/>
  <c r="Q126" i="1"/>
  <c r="P126" i="1"/>
  <c r="V125" i="1"/>
  <c r="U125" i="1"/>
  <c r="T125" i="1"/>
  <c r="S125" i="1"/>
  <c r="R125" i="1"/>
  <c r="Q125" i="1"/>
  <c r="P125" i="1"/>
  <c r="V124" i="1"/>
  <c r="U124" i="1"/>
  <c r="T124" i="1"/>
  <c r="S124" i="1"/>
  <c r="R124" i="1"/>
  <c r="Q124" i="1"/>
  <c r="P124" i="1"/>
  <c r="V123" i="1"/>
  <c r="U123" i="1"/>
  <c r="T123" i="1"/>
  <c r="S123" i="1"/>
  <c r="R123" i="1"/>
  <c r="Q123" i="1"/>
  <c r="P123" i="1"/>
  <c r="V122" i="1"/>
  <c r="U122" i="1"/>
  <c r="T122" i="1"/>
  <c r="S122" i="1"/>
  <c r="R122" i="1"/>
  <c r="Q122" i="1"/>
  <c r="P122" i="1"/>
  <c r="V121" i="1"/>
  <c r="U121" i="1"/>
  <c r="T121" i="1"/>
  <c r="S121" i="1"/>
  <c r="R121" i="1"/>
  <c r="Q121" i="1"/>
  <c r="P121" i="1"/>
  <c r="V120" i="1"/>
  <c r="U120" i="1"/>
  <c r="T120" i="1"/>
  <c r="S120" i="1"/>
  <c r="R120" i="1"/>
  <c r="Q120" i="1"/>
  <c r="P120" i="1"/>
  <c r="V119" i="1"/>
  <c r="U119" i="1"/>
  <c r="T119" i="1"/>
  <c r="S119" i="1"/>
  <c r="R119" i="1"/>
  <c r="Q119" i="1"/>
  <c r="P119" i="1"/>
  <c r="V118" i="1"/>
  <c r="U118" i="1"/>
  <c r="T118" i="1"/>
  <c r="S118" i="1"/>
  <c r="R118" i="1"/>
  <c r="Q118" i="1"/>
  <c r="P118" i="1"/>
  <c r="V117" i="1"/>
  <c r="U117" i="1"/>
  <c r="T117" i="1"/>
  <c r="S117" i="1"/>
  <c r="R117" i="1"/>
  <c r="Q117" i="1"/>
  <c r="P117" i="1"/>
  <c r="V116" i="1"/>
  <c r="U116" i="1"/>
  <c r="T116" i="1"/>
  <c r="S116" i="1"/>
  <c r="R116" i="1"/>
  <c r="Q116" i="1"/>
  <c r="P116" i="1"/>
  <c r="V115" i="1"/>
  <c r="U115" i="1"/>
  <c r="T115" i="1"/>
  <c r="S115" i="1"/>
  <c r="R115" i="1"/>
  <c r="Q115" i="1"/>
  <c r="P115" i="1"/>
  <c r="V114" i="1"/>
  <c r="U114" i="1"/>
  <c r="T114" i="1"/>
  <c r="S114" i="1"/>
  <c r="R114" i="1"/>
  <c r="Q114" i="1"/>
  <c r="P114" i="1"/>
  <c r="V113" i="1"/>
  <c r="U113" i="1"/>
  <c r="T113" i="1"/>
  <c r="S113" i="1"/>
  <c r="R113" i="1"/>
  <c r="Q113" i="1"/>
  <c r="P113" i="1"/>
  <c r="V112" i="1"/>
  <c r="U112" i="1"/>
  <c r="T112" i="1"/>
  <c r="S112" i="1"/>
  <c r="R112" i="1"/>
  <c r="Q112" i="1"/>
  <c r="P112" i="1"/>
  <c r="V111" i="1"/>
  <c r="U111" i="1"/>
  <c r="T111" i="1"/>
  <c r="S111" i="1"/>
  <c r="R111" i="1"/>
  <c r="Q111" i="1"/>
  <c r="P111" i="1"/>
  <c r="V110" i="1"/>
  <c r="U110" i="1"/>
  <c r="T110" i="1"/>
  <c r="S110" i="1"/>
  <c r="R110" i="1"/>
  <c r="Q110" i="1"/>
  <c r="P110" i="1"/>
  <c r="V109" i="1"/>
  <c r="U109" i="1"/>
  <c r="T109" i="1"/>
  <c r="S109" i="1"/>
  <c r="R109" i="1"/>
  <c r="Q109" i="1"/>
  <c r="P109" i="1"/>
  <c r="V108" i="1"/>
  <c r="U108" i="1"/>
  <c r="T108" i="1"/>
  <c r="S108" i="1"/>
  <c r="R108" i="1"/>
  <c r="Q108" i="1"/>
  <c r="P108" i="1"/>
  <c r="V107" i="1"/>
  <c r="U107" i="1"/>
  <c r="T107" i="1"/>
  <c r="S107" i="1"/>
  <c r="R107" i="1"/>
  <c r="Q107" i="1"/>
  <c r="P107" i="1"/>
  <c r="V106" i="1"/>
  <c r="U106" i="1"/>
  <c r="T106" i="1"/>
  <c r="S106" i="1"/>
  <c r="R106" i="1"/>
  <c r="Q106" i="1"/>
  <c r="P106" i="1"/>
  <c r="V105" i="1"/>
  <c r="U105" i="1"/>
  <c r="T105" i="1"/>
  <c r="S105" i="1"/>
  <c r="R105" i="1"/>
  <c r="Q105" i="1"/>
  <c r="P105" i="1"/>
  <c r="V104" i="1"/>
  <c r="U104" i="1"/>
  <c r="T104" i="1"/>
  <c r="S104" i="1"/>
  <c r="R104" i="1"/>
  <c r="Q104" i="1"/>
  <c r="P104" i="1"/>
  <c r="V103" i="1"/>
  <c r="U103" i="1"/>
  <c r="T103" i="1"/>
  <c r="S103" i="1"/>
  <c r="R103" i="1"/>
  <c r="Q103" i="1"/>
  <c r="P103" i="1"/>
  <c r="V102" i="1"/>
  <c r="U102" i="1"/>
  <c r="T102" i="1"/>
  <c r="S102" i="1"/>
  <c r="R102" i="1"/>
  <c r="Q102" i="1"/>
  <c r="P102" i="1"/>
  <c r="V101" i="1"/>
  <c r="U101" i="1"/>
  <c r="T101" i="1"/>
  <c r="S101" i="1"/>
  <c r="R101" i="1"/>
  <c r="Q101" i="1"/>
  <c r="P101" i="1"/>
  <c r="V100" i="1"/>
  <c r="U100" i="1"/>
  <c r="T100" i="1"/>
  <c r="S100" i="1"/>
  <c r="R100" i="1"/>
  <c r="Q100" i="1"/>
  <c r="P100" i="1"/>
  <c r="V99" i="1"/>
  <c r="U99" i="1"/>
  <c r="T99" i="1"/>
  <c r="S99" i="1"/>
  <c r="R99" i="1"/>
  <c r="Q99" i="1"/>
  <c r="P99" i="1"/>
  <c r="V98" i="1"/>
  <c r="U98" i="1"/>
  <c r="T98" i="1"/>
  <c r="S98" i="1"/>
  <c r="R98" i="1"/>
  <c r="Q98" i="1"/>
  <c r="P98" i="1"/>
  <c r="V97" i="1"/>
  <c r="U97" i="1"/>
  <c r="T97" i="1"/>
  <c r="S97" i="1"/>
  <c r="R97" i="1"/>
  <c r="Q97" i="1"/>
  <c r="P97" i="1"/>
  <c r="V96" i="1"/>
  <c r="U96" i="1"/>
  <c r="T96" i="1"/>
  <c r="S96" i="1"/>
  <c r="R96" i="1"/>
  <c r="Q96" i="1"/>
  <c r="P96" i="1"/>
  <c r="V95" i="1"/>
  <c r="U95" i="1"/>
  <c r="T95" i="1"/>
  <c r="S95" i="1"/>
  <c r="R95" i="1"/>
  <c r="Q95" i="1"/>
  <c r="P95" i="1"/>
  <c r="V94" i="1"/>
  <c r="U94" i="1"/>
  <c r="T94" i="1"/>
  <c r="S94" i="1"/>
  <c r="R94" i="1"/>
  <c r="Q94" i="1"/>
  <c r="P94" i="1"/>
  <c r="V93" i="1"/>
  <c r="U93" i="1"/>
  <c r="T93" i="1"/>
  <c r="S93" i="1"/>
  <c r="R93" i="1"/>
  <c r="Q93" i="1"/>
  <c r="P93" i="1"/>
  <c r="V92" i="1"/>
  <c r="U92" i="1"/>
  <c r="T92" i="1"/>
  <c r="S92" i="1"/>
  <c r="R92" i="1"/>
  <c r="Q92" i="1"/>
  <c r="P92" i="1"/>
  <c r="V91" i="1"/>
  <c r="U91" i="1"/>
  <c r="T91" i="1"/>
  <c r="S91" i="1"/>
  <c r="R91" i="1"/>
  <c r="Q91" i="1"/>
  <c r="P91" i="1"/>
  <c r="V90" i="1"/>
  <c r="U90" i="1"/>
  <c r="T90" i="1"/>
  <c r="S90" i="1"/>
  <c r="R90" i="1"/>
  <c r="Q90" i="1"/>
  <c r="P90" i="1"/>
  <c r="V89" i="1"/>
  <c r="U89" i="1"/>
  <c r="T89" i="1"/>
  <c r="S89" i="1"/>
  <c r="R89" i="1"/>
  <c r="Q89" i="1"/>
  <c r="P89" i="1"/>
  <c r="V88" i="1"/>
  <c r="U88" i="1"/>
  <c r="T88" i="1"/>
  <c r="S88" i="1"/>
  <c r="R88" i="1"/>
  <c r="Q88" i="1"/>
  <c r="P88" i="1"/>
  <c r="V87" i="1"/>
  <c r="U87" i="1"/>
  <c r="T87" i="1"/>
  <c r="S87" i="1"/>
  <c r="R87" i="1"/>
  <c r="Q87" i="1"/>
  <c r="P87" i="1"/>
  <c r="V86" i="1"/>
  <c r="U86" i="1"/>
  <c r="T86" i="1"/>
  <c r="S86" i="1"/>
  <c r="R86" i="1"/>
  <c r="Q86" i="1"/>
  <c r="P86" i="1"/>
  <c r="V85" i="1"/>
  <c r="U85" i="1"/>
  <c r="T85" i="1"/>
  <c r="S85" i="1"/>
  <c r="R85" i="1"/>
  <c r="Q85" i="1"/>
  <c r="P85" i="1"/>
  <c r="V84" i="1"/>
  <c r="U84" i="1"/>
  <c r="T84" i="1"/>
  <c r="S84" i="1"/>
  <c r="R84" i="1"/>
  <c r="Q84" i="1"/>
  <c r="P84" i="1"/>
  <c r="V83" i="1"/>
  <c r="U83" i="1"/>
  <c r="T83" i="1"/>
  <c r="S83" i="1"/>
  <c r="R83" i="1"/>
  <c r="Q83" i="1"/>
  <c r="P83" i="1"/>
  <c r="V82" i="1"/>
  <c r="U82" i="1"/>
  <c r="T82" i="1"/>
  <c r="S82" i="1"/>
  <c r="R82" i="1"/>
  <c r="Q82" i="1"/>
  <c r="P82" i="1"/>
  <c r="V81" i="1"/>
  <c r="U81" i="1"/>
  <c r="T81" i="1"/>
  <c r="S81" i="1"/>
  <c r="R81" i="1"/>
  <c r="Q81" i="1"/>
  <c r="P81" i="1"/>
  <c r="V80" i="1"/>
  <c r="U80" i="1"/>
  <c r="T80" i="1"/>
  <c r="S80" i="1"/>
  <c r="R80" i="1"/>
  <c r="Q80" i="1"/>
  <c r="P80" i="1"/>
  <c r="V79" i="1"/>
  <c r="U79" i="1"/>
  <c r="T79" i="1"/>
  <c r="S79" i="1"/>
  <c r="R79" i="1"/>
  <c r="Q79" i="1"/>
  <c r="P79" i="1"/>
  <c r="V78" i="1"/>
  <c r="U78" i="1"/>
  <c r="T78" i="1"/>
  <c r="S78" i="1"/>
  <c r="R78" i="1"/>
  <c r="Q78" i="1"/>
  <c r="P78" i="1"/>
  <c r="V77" i="1"/>
  <c r="U77" i="1"/>
  <c r="T77" i="1"/>
  <c r="S77" i="1"/>
  <c r="R77" i="1"/>
  <c r="Q77" i="1"/>
  <c r="P77" i="1"/>
  <c r="V76" i="1"/>
  <c r="U76" i="1"/>
  <c r="T76" i="1"/>
  <c r="S76" i="1"/>
  <c r="R76" i="1"/>
  <c r="Q76" i="1"/>
  <c r="P76" i="1"/>
  <c r="V75" i="1"/>
  <c r="U75" i="1"/>
  <c r="T75" i="1"/>
  <c r="S75" i="1"/>
  <c r="R75" i="1"/>
  <c r="Q75" i="1"/>
  <c r="P75" i="1"/>
  <c r="V74" i="1"/>
  <c r="U74" i="1"/>
  <c r="T74" i="1"/>
  <c r="S74" i="1"/>
  <c r="R74" i="1"/>
  <c r="Q74" i="1"/>
  <c r="P74" i="1"/>
  <c r="V73" i="1"/>
  <c r="U73" i="1"/>
  <c r="T73" i="1"/>
  <c r="S73" i="1"/>
  <c r="R73" i="1"/>
  <c r="Q73" i="1"/>
  <c r="P73" i="1"/>
  <c r="V72" i="1"/>
  <c r="U72" i="1"/>
  <c r="T72" i="1"/>
  <c r="S72" i="1"/>
  <c r="R72" i="1"/>
  <c r="Q72" i="1"/>
  <c r="P72" i="1"/>
  <c r="V71" i="1"/>
  <c r="U71" i="1"/>
  <c r="T71" i="1"/>
  <c r="S71" i="1"/>
  <c r="R71" i="1"/>
  <c r="Q71" i="1"/>
  <c r="P71" i="1"/>
  <c r="V70" i="1"/>
  <c r="U70" i="1"/>
  <c r="T70" i="1"/>
  <c r="S70" i="1"/>
  <c r="R70" i="1"/>
  <c r="Q70" i="1"/>
  <c r="P70" i="1"/>
  <c r="V69" i="1"/>
  <c r="U69" i="1"/>
  <c r="T69" i="1"/>
  <c r="S69" i="1"/>
  <c r="R69" i="1"/>
  <c r="Q69" i="1"/>
  <c r="P69" i="1"/>
  <c r="V68" i="1"/>
  <c r="U68" i="1"/>
  <c r="T68" i="1"/>
  <c r="S68" i="1"/>
  <c r="R68" i="1"/>
  <c r="Q68" i="1"/>
  <c r="P68" i="1"/>
  <c r="V67" i="1"/>
  <c r="U67" i="1"/>
  <c r="T67" i="1"/>
  <c r="S67" i="1"/>
  <c r="R67" i="1"/>
  <c r="Q67" i="1"/>
  <c r="P67" i="1"/>
  <c r="V66" i="1"/>
  <c r="U66" i="1"/>
  <c r="T66" i="1"/>
  <c r="S66" i="1"/>
  <c r="R66" i="1"/>
  <c r="Q66" i="1"/>
  <c r="P66" i="1"/>
  <c r="V65" i="1"/>
  <c r="U65" i="1"/>
  <c r="T65" i="1"/>
  <c r="S65" i="1"/>
  <c r="R65" i="1"/>
  <c r="Q65" i="1"/>
  <c r="P65" i="1"/>
  <c r="V64" i="1"/>
  <c r="U64" i="1"/>
  <c r="T64" i="1"/>
  <c r="S64" i="1"/>
  <c r="R64" i="1"/>
  <c r="Q64" i="1"/>
  <c r="P64" i="1"/>
  <c r="V63" i="1"/>
  <c r="U63" i="1"/>
  <c r="T63" i="1"/>
  <c r="S63" i="1"/>
  <c r="R63" i="1"/>
  <c r="Q63" i="1"/>
  <c r="P63" i="1"/>
  <c r="V62" i="1"/>
  <c r="U62" i="1"/>
  <c r="T62" i="1"/>
  <c r="S62" i="1"/>
  <c r="R62" i="1"/>
  <c r="Q62" i="1"/>
  <c r="P62" i="1"/>
  <c r="V61" i="1"/>
  <c r="U61" i="1"/>
  <c r="T61" i="1"/>
  <c r="S61" i="1"/>
  <c r="R61" i="1"/>
  <c r="Q61" i="1"/>
  <c r="P61" i="1"/>
  <c r="V60" i="1"/>
  <c r="U60" i="1"/>
  <c r="T60" i="1"/>
  <c r="S60" i="1"/>
  <c r="R60" i="1"/>
  <c r="Q60" i="1"/>
  <c r="P60" i="1"/>
  <c r="V59" i="1"/>
  <c r="U59" i="1"/>
  <c r="T59" i="1"/>
  <c r="S59" i="1"/>
  <c r="R59" i="1"/>
  <c r="Q59" i="1"/>
  <c r="P59" i="1"/>
  <c r="V58" i="1"/>
  <c r="U58" i="1"/>
  <c r="T58" i="1"/>
  <c r="S58" i="1"/>
  <c r="R58" i="1"/>
  <c r="Q58" i="1"/>
  <c r="P58" i="1"/>
  <c r="V57" i="1"/>
  <c r="U57" i="1"/>
  <c r="T57" i="1"/>
  <c r="S57" i="1"/>
  <c r="R57" i="1"/>
  <c r="Q57" i="1"/>
  <c r="P57" i="1"/>
  <c r="V56" i="1"/>
  <c r="U56" i="1"/>
  <c r="T56" i="1"/>
  <c r="S56" i="1"/>
  <c r="R56" i="1"/>
  <c r="Q56" i="1"/>
  <c r="P56" i="1"/>
  <c r="V55" i="1"/>
  <c r="U55" i="1"/>
  <c r="T55" i="1"/>
  <c r="S55" i="1"/>
  <c r="R55" i="1"/>
  <c r="Q55" i="1"/>
  <c r="P55" i="1"/>
  <c r="V54" i="1"/>
  <c r="U54" i="1"/>
  <c r="T54" i="1"/>
  <c r="S54" i="1"/>
  <c r="R54" i="1"/>
  <c r="Q54" i="1"/>
  <c r="P54" i="1"/>
  <c r="V53" i="1"/>
  <c r="U53" i="1"/>
  <c r="T53" i="1"/>
  <c r="S53" i="1"/>
  <c r="R53" i="1"/>
  <c r="Q53" i="1"/>
  <c r="P53" i="1"/>
  <c r="V52" i="1"/>
  <c r="U52" i="1"/>
  <c r="T52" i="1"/>
  <c r="S52" i="1"/>
  <c r="R52" i="1"/>
  <c r="Q52" i="1"/>
  <c r="P52" i="1"/>
  <c r="V51" i="1"/>
  <c r="U51" i="1"/>
  <c r="T51" i="1"/>
  <c r="S51" i="1"/>
  <c r="R51" i="1"/>
  <c r="Q51" i="1"/>
  <c r="P51" i="1"/>
  <c r="V50" i="1"/>
  <c r="U50" i="1"/>
  <c r="T50" i="1"/>
  <c r="S50" i="1"/>
  <c r="R50" i="1"/>
  <c r="Q50" i="1"/>
  <c r="P50" i="1"/>
  <c r="V49" i="1"/>
  <c r="U49" i="1"/>
  <c r="T49" i="1"/>
  <c r="S49" i="1"/>
  <c r="R49" i="1"/>
  <c r="Q49" i="1"/>
  <c r="P49" i="1"/>
  <c r="V48" i="1"/>
  <c r="U48" i="1"/>
  <c r="T48" i="1"/>
  <c r="S48" i="1"/>
  <c r="R48" i="1"/>
  <c r="Q48" i="1"/>
  <c r="P48" i="1"/>
  <c r="V47" i="1"/>
  <c r="U47" i="1"/>
  <c r="T47" i="1"/>
  <c r="S47" i="1"/>
  <c r="R47" i="1"/>
  <c r="Q47" i="1"/>
  <c r="P47" i="1"/>
  <c r="V46" i="1"/>
  <c r="U46" i="1"/>
  <c r="T46" i="1"/>
  <c r="S46" i="1"/>
  <c r="R46" i="1"/>
  <c r="Q46" i="1"/>
  <c r="P46" i="1"/>
  <c r="V45" i="1"/>
  <c r="U45" i="1"/>
  <c r="T45" i="1"/>
  <c r="S45" i="1"/>
  <c r="R45" i="1"/>
  <c r="Q45" i="1"/>
  <c r="P45" i="1"/>
  <c r="V44" i="1"/>
  <c r="U44" i="1"/>
  <c r="T44" i="1"/>
  <c r="S44" i="1"/>
  <c r="R44" i="1"/>
  <c r="Q44" i="1"/>
  <c r="P44" i="1"/>
  <c r="V43" i="1"/>
  <c r="U43" i="1"/>
  <c r="T43" i="1"/>
  <c r="S43" i="1"/>
  <c r="R43" i="1"/>
  <c r="Q43" i="1"/>
  <c r="P43" i="1"/>
  <c r="V42" i="1"/>
  <c r="U42" i="1"/>
  <c r="T42" i="1"/>
  <c r="S42" i="1"/>
  <c r="R42" i="1"/>
  <c r="Q42" i="1"/>
  <c r="P42" i="1"/>
  <c r="V41" i="1"/>
  <c r="U41" i="1"/>
  <c r="T41" i="1"/>
  <c r="S41" i="1"/>
  <c r="R41" i="1"/>
  <c r="Q41" i="1"/>
  <c r="P41" i="1"/>
  <c r="V40" i="1"/>
  <c r="U40" i="1"/>
  <c r="T40" i="1"/>
  <c r="S40" i="1"/>
  <c r="R40" i="1"/>
  <c r="Q40" i="1"/>
  <c r="P40" i="1"/>
  <c r="V39" i="1"/>
  <c r="U39" i="1"/>
  <c r="T39" i="1"/>
  <c r="S39" i="1"/>
  <c r="R39" i="1"/>
  <c r="Q39" i="1"/>
  <c r="P39" i="1"/>
  <c r="V38" i="1"/>
  <c r="U38" i="1"/>
  <c r="T38" i="1"/>
  <c r="S38" i="1"/>
  <c r="R38" i="1"/>
  <c r="Q38" i="1"/>
  <c r="P38" i="1"/>
  <c r="V37" i="1"/>
  <c r="U37" i="1"/>
  <c r="T37" i="1"/>
  <c r="S37" i="1"/>
  <c r="R37" i="1"/>
  <c r="Q37" i="1"/>
  <c r="P37" i="1"/>
  <c r="V36" i="1"/>
  <c r="U36" i="1"/>
  <c r="T36" i="1"/>
  <c r="S36" i="1"/>
  <c r="R36" i="1"/>
  <c r="Q36" i="1"/>
  <c r="P36" i="1"/>
  <c r="V35" i="1"/>
  <c r="U35" i="1"/>
  <c r="T35" i="1"/>
  <c r="S35" i="1"/>
  <c r="R35" i="1"/>
  <c r="Q35" i="1"/>
  <c r="P35" i="1"/>
  <c r="V34" i="1"/>
  <c r="U34" i="1"/>
  <c r="T34" i="1"/>
  <c r="S34" i="1"/>
  <c r="R34" i="1"/>
  <c r="Q34" i="1"/>
  <c r="P34" i="1"/>
  <c r="V33" i="1"/>
  <c r="U33" i="1"/>
  <c r="T33" i="1"/>
  <c r="S33" i="1"/>
  <c r="R33" i="1"/>
  <c r="Q33" i="1"/>
  <c r="P33" i="1"/>
  <c r="V32" i="1"/>
  <c r="U32" i="1"/>
  <c r="T32" i="1"/>
  <c r="S32" i="1"/>
  <c r="R32" i="1"/>
  <c r="Q32" i="1"/>
  <c r="P32" i="1"/>
  <c r="V31" i="1"/>
  <c r="U31" i="1"/>
  <c r="T31" i="1"/>
  <c r="S31" i="1"/>
  <c r="R31" i="1"/>
  <c r="Q31" i="1"/>
  <c r="P31" i="1"/>
  <c r="V30" i="1"/>
  <c r="U30" i="1"/>
  <c r="T30" i="1"/>
  <c r="S30" i="1"/>
  <c r="R30" i="1"/>
  <c r="Q30" i="1"/>
  <c r="P30" i="1"/>
  <c r="V29" i="1"/>
  <c r="U29" i="1"/>
  <c r="T29" i="1"/>
  <c r="S29" i="1"/>
  <c r="R29" i="1"/>
  <c r="Q29" i="1"/>
  <c r="P29" i="1"/>
  <c r="V28" i="1"/>
  <c r="U28" i="1"/>
  <c r="T28" i="1"/>
  <c r="S28" i="1"/>
  <c r="R28" i="1"/>
  <c r="Q28" i="1"/>
  <c r="P28" i="1"/>
  <c r="V27" i="1"/>
  <c r="U27" i="1"/>
  <c r="T27" i="1"/>
  <c r="S27" i="1"/>
  <c r="R27" i="1"/>
  <c r="Q27" i="1"/>
  <c r="P27" i="1"/>
  <c r="V26" i="1"/>
  <c r="U26" i="1"/>
  <c r="T26" i="1"/>
  <c r="S26" i="1"/>
  <c r="R26" i="1"/>
  <c r="Q26" i="1"/>
  <c r="P26" i="1"/>
  <c r="V25" i="1"/>
  <c r="U25" i="1"/>
  <c r="T25" i="1"/>
  <c r="S25" i="1"/>
  <c r="R25" i="1"/>
  <c r="Q25" i="1"/>
  <c r="P25" i="1"/>
  <c r="V24" i="1"/>
  <c r="U24" i="1"/>
  <c r="T24" i="1"/>
  <c r="S24" i="1"/>
  <c r="R24" i="1"/>
  <c r="Q24" i="1"/>
  <c r="P24" i="1"/>
  <c r="V23" i="1"/>
  <c r="U23" i="1"/>
  <c r="T23" i="1"/>
  <c r="S23" i="1"/>
  <c r="R23" i="1"/>
  <c r="Q23" i="1"/>
  <c r="P23" i="1"/>
  <c r="V22" i="1"/>
  <c r="U22" i="1"/>
  <c r="T22" i="1"/>
  <c r="S22" i="1"/>
  <c r="R22" i="1"/>
  <c r="Q22" i="1"/>
  <c r="P22" i="1"/>
  <c r="V21" i="1"/>
  <c r="U21" i="1"/>
  <c r="T21" i="1"/>
  <c r="S21" i="1"/>
  <c r="R21" i="1"/>
  <c r="Q21" i="1"/>
  <c r="P21" i="1"/>
  <c r="V20" i="1"/>
  <c r="U20" i="1"/>
  <c r="T20" i="1"/>
  <c r="S20" i="1"/>
  <c r="R20" i="1"/>
  <c r="Q20" i="1"/>
  <c r="P20" i="1"/>
  <c r="V19" i="1"/>
  <c r="U19" i="1"/>
  <c r="T19" i="1"/>
  <c r="S19" i="1"/>
  <c r="R19" i="1"/>
  <c r="Q19" i="1"/>
  <c r="P19" i="1"/>
  <c r="V18" i="1"/>
  <c r="U18" i="1"/>
  <c r="T18" i="1"/>
  <c r="S18" i="1"/>
  <c r="R18" i="1"/>
  <c r="Q18" i="1"/>
  <c r="P18" i="1"/>
  <c r="V17" i="1"/>
  <c r="U17" i="1"/>
  <c r="T17" i="1"/>
  <c r="S17" i="1"/>
  <c r="R17" i="1"/>
  <c r="Q17" i="1"/>
  <c r="P17" i="1"/>
  <c r="V16" i="1"/>
  <c r="U16" i="1"/>
  <c r="T16" i="1"/>
  <c r="S16" i="1"/>
  <c r="R16" i="1"/>
  <c r="Q16" i="1"/>
  <c r="P16" i="1"/>
  <c r="V15" i="1"/>
  <c r="U15" i="1"/>
  <c r="T15" i="1"/>
  <c r="S15" i="1"/>
  <c r="R15" i="1"/>
  <c r="Q15" i="1"/>
  <c r="P15" i="1"/>
  <c r="V14" i="1"/>
  <c r="U14" i="1"/>
  <c r="T14" i="1"/>
  <c r="S14" i="1"/>
  <c r="R14" i="1"/>
  <c r="Q14" i="1"/>
  <c r="P14" i="1"/>
  <c r="V13" i="1"/>
  <c r="U13" i="1"/>
  <c r="T13" i="1"/>
  <c r="S13" i="1"/>
  <c r="R13" i="1"/>
  <c r="Q13" i="1"/>
  <c r="P13" i="1"/>
  <c r="V12" i="1"/>
  <c r="U12" i="1"/>
  <c r="T12" i="1"/>
  <c r="S12" i="1"/>
  <c r="R12" i="1"/>
  <c r="Q12" i="1"/>
  <c r="P12" i="1"/>
  <c r="V11" i="1"/>
  <c r="U11" i="1"/>
  <c r="T11" i="1"/>
  <c r="S11" i="1"/>
  <c r="R11" i="1"/>
  <c r="Q11" i="1"/>
  <c r="P11" i="1"/>
  <c r="V10" i="1"/>
  <c r="U10" i="1"/>
  <c r="T10" i="1"/>
  <c r="S10" i="1"/>
  <c r="R10" i="1"/>
  <c r="Q10" i="1"/>
  <c r="P10" i="1"/>
  <c r="V9" i="1"/>
  <c r="U9" i="1"/>
  <c r="T9" i="1"/>
  <c r="S9" i="1"/>
  <c r="R9" i="1"/>
  <c r="Q9" i="1"/>
  <c r="P9" i="1"/>
  <c r="V8" i="1"/>
  <c r="U8" i="1"/>
  <c r="T8" i="1"/>
  <c r="S8" i="1"/>
  <c r="R8" i="1"/>
  <c r="Q8" i="1"/>
  <c r="P8" i="1"/>
  <c r="V7" i="1"/>
  <c r="U7" i="1"/>
  <c r="T7" i="1"/>
  <c r="S7" i="1"/>
  <c r="R7" i="1"/>
  <c r="Q7" i="1"/>
  <c r="P7" i="1"/>
  <c r="V6" i="1"/>
  <c r="U6" i="1"/>
  <c r="T6" i="1"/>
  <c r="S6" i="1"/>
  <c r="R6" i="1"/>
  <c r="Q6" i="1"/>
  <c r="P6" i="1"/>
  <c r="V5" i="1"/>
  <c r="U5" i="1"/>
  <c r="T5" i="1"/>
  <c r="S5" i="1"/>
  <c r="R5" i="1"/>
  <c r="Q5" i="1"/>
  <c r="P5" i="1"/>
  <c r="V4" i="1"/>
  <c r="U4" i="1"/>
  <c r="T4" i="1"/>
  <c r="S4" i="1"/>
  <c r="R4" i="1"/>
  <c r="Q4" i="1"/>
  <c r="P4" i="1"/>
  <c r="V3" i="1"/>
  <c r="U3" i="1"/>
  <c r="T3" i="1"/>
  <c r="S3" i="1"/>
  <c r="R3" i="1"/>
  <c r="Q3" i="1"/>
  <c r="P3" i="1"/>
  <c r="V2" i="1"/>
  <c r="U2" i="1"/>
  <c r="T2" i="1"/>
  <c r="S2" i="1"/>
  <c r="R2" i="1"/>
  <c r="Q2" i="1"/>
  <c r="P2" i="1"/>
  <c r="Y190" i="1"/>
  <c r="X190" i="1"/>
  <c r="W190" i="1"/>
  <c r="Y187" i="1"/>
  <c r="X187" i="1"/>
  <c r="W187" i="1"/>
  <c r="Y184" i="1"/>
  <c r="X184" i="1"/>
  <c r="W184" i="1"/>
  <c r="Y181" i="1"/>
  <c r="X181" i="1"/>
  <c r="W181" i="1"/>
  <c r="Y178" i="1"/>
  <c r="X178" i="1"/>
  <c r="W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Y173" i="1"/>
  <c r="X173" i="1"/>
  <c r="W173" i="1"/>
  <c r="X167" i="1"/>
  <c r="Y170" i="1"/>
  <c r="X170" i="1"/>
  <c r="W170" i="1"/>
  <c r="Y167" i="1"/>
  <c r="W167" i="1"/>
  <c r="Y164" i="1"/>
  <c r="X164" i="1"/>
  <c r="W164" i="1"/>
  <c r="Y161" i="1"/>
  <c r="X161" i="1"/>
  <c r="W161" i="1"/>
  <c r="Y158" i="1"/>
  <c r="X158" i="1"/>
  <c r="W158" i="1"/>
  <c r="Y155" i="1"/>
  <c r="X155" i="1"/>
  <c r="W155" i="1"/>
  <c r="Y152" i="1"/>
  <c r="X152" i="1"/>
  <c r="W152" i="1"/>
  <c r="Y149" i="1"/>
  <c r="X149" i="1"/>
  <c r="W149" i="1"/>
  <c r="Y146" i="1"/>
  <c r="X146" i="1"/>
  <c r="W146" i="1"/>
  <c r="Y143" i="1"/>
  <c r="X143" i="1"/>
  <c r="W143" i="1"/>
  <c r="Y137" i="1"/>
  <c r="X137" i="1"/>
  <c r="W137" i="1"/>
  <c r="Y134" i="1"/>
  <c r="X134" i="1"/>
  <c r="W134" i="1"/>
  <c r="Y131" i="1"/>
  <c r="X131" i="1"/>
  <c r="W131" i="1"/>
  <c r="Y128" i="1"/>
  <c r="X128" i="1"/>
  <c r="W128" i="1"/>
  <c r="Y125" i="1"/>
  <c r="X125" i="1"/>
  <c r="W125" i="1"/>
  <c r="Y122" i="1"/>
  <c r="X122" i="1"/>
  <c r="W122" i="1"/>
  <c r="Y119" i="1"/>
  <c r="X119" i="1"/>
  <c r="W119" i="1"/>
  <c r="Y116" i="1"/>
  <c r="Y113" i="1"/>
  <c r="Y110" i="1"/>
  <c r="Y107" i="1"/>
  <c r="Y104" i="1"/>
  <c r="Y101" i="1"/>
  <c r="Y98" i="1"/>
  <c r="Y95" i="1"/>
  <c r="Y92" i="1"/>
  <c r="Y89" i="1"/>
  <c r="Y86" i="1"/>
  <c r="Y83" i="1"/>
  <c r="Y80" i="1"/>
  <c r="Y77" i="1"/>
  <c r="Y74" i="1"/>
  <c r="Y71" i="1"/>
  <c r="Y68" i="1"/>
  <c r="Y65" i="1"/>
  <c r="Y62" i="1"/>
  <c r="Y59" i="1"/>
  <c r="Y56" i="1"/>
  <c r="Y53" i="1"/>
  <c r="Y50" i="1"/>
  <c r="Y47" i="1"/>
  <c r="Y44" i="1"/>
  <c r="Y41" i="1"/>
  <c r="Y38" i="1"/>
  <c r="Y35" i="1"/>
  <c r="Y32" i="1"/>
  <c r="Y29" i="1"/>
  <c r="Y26" i="1"/>
  <c r="Y23" i="1"/>
  <c r="Y20" i="1"/>
  <c r="Y17" i="1"/>
  <c r="Y14" i="1"/>
  <c r="Y11" i="1"/>
  <c r="Y8" i="1"/>
  <c r="Y5" i="1"/>
  <c r="Y2" i="1"/>
  <c r="X116" i="1"/>
  <c r="W116" i="1"/>
  <c r="X113" i="1"/>
  <c r="W113" i="1"/>
  <c r="X110" i="1"/>
  <c r="W110" i="1"/>
  <c r="X107" i="1"/>
  <c r="W107" i="1"/>
  <c r="X104" i="1"/>
  <c r="W104" i="1"/>
  <c r="X101" i="1"/>
  <c r="W101" i="1"/>
  <c r="X98" i="1"/>
  <c r="W98" i="1"/>
  <c r="X95" i="1"/>
  <c r="W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X92" i="1"/>
  <c r="W92" i="1"/>
  <c r="X89" i="1"/>
  <c r="W89" i="1"/>
  <c r="X86" i="1"/>
  <c r="W86" i="1"/>
  <c r="X83" i="1"/>
  <c r="W83" i="1"/>
  <c r="X80" i="1"/>
  <c r="W80" i="1"/>
  <c r="X77" i="1"/>
  <c r="W77" i="1"/>
  <c r="X74" i="1"/>
  <c r="W74" i="1"/>
  <c r="X71" i="1"/>
  <c r="W71" i="1"/>
  <c r="X68" i="1"/>
  <c r="W68" i="1"/>
  <c r="X65" i="1"/>
  <c r="W65" i="1"/>
  <c r="X62" i="1"/>
  <c r="W62" i="1"/>
  <c r="X59" i="1"/>
  <c r="W59" i="1"/>
  <c r="X56" i="1"/>
  <c r="W56" i="1"/>
  <c r="X53" i="1"/>
  <c r="W53" i="1"/>
  <c r="X50" i="1"/>
  <c r="W50" i="1"/>
  <c r="X47" i="1"/>
  <c r="W47" i="1"/>
  <c r="X44" i="1"/>
  <c r="W44" i="1"/>
  <c r="X41" i="1"/>
  <c r="W41" i="1"/>
  <c r="X38" i="1"/>
  <c r="W38" i="1"/>
  <c r="X35" i="1"/>
  <c r="W35" i="1"/>
  <c r="X32" i="1"/>
  <c r="W32" i="1"/>
  <c r="X29" i="1"/>
  <c r="W29" i="1"/>
  <c r="X26" i="1"/>
  <c r="W26" i="1"/>
  <c r="X23" i="1"/>
  <c r="W23" i="1"/>
  <c r="X20" i="1"/>
  <c r="W20" i="1"/>
  <c r="X17" i="1"/>
  <c r="W17" i="1"/>
  <c r="X14" i="1"/>
  <c r="W14" i="1"/>
  <c r="X11" i="1"/>
  <c r="W11" i="1"/>
  <c r="X8" i="1"/>
  <c r="W8" i="1"/>
  <c r="X5" i="1"/>
  <c r="X2" i="1"/>
  <c r="W5" i="1"/>
  <c r="J212" i="3" l="1"/>
  <c r="J213" i="3"/>
  <c r="I213" i="3"/>
  <c r="I212" i="3"/>
  <c r="B5" i="3"/>
  <c r="H5" i="3" s="1"/>
  <c r="B4" i="3"/>
  <c r="H4" i="3" s="1"/>
  <c r="X357" i="1"/>
  <c r="E8" i="1"/>
  <c r="A9" i="3"/>
  <c r="A6" i="3"/>
  <c r="X358" i="1"/>
  <c r="F141" i="1"/>
  <c r="F142" i="1"/>
  <c r="F145" i="1" s="1"/>
  <c r="F148" i="1" s="1"/>
  <c r="F151" i="1" s="1"/>
  <c r="F154" i="1" s="1"/>
  <c r="F157" i="1" s="1"/>
  <c r="F160" i="1" s="1"/>
  <c r="F163" i="1" s="1"/>
  <c r="F166" i="1" s="1"/>
  <c r="F169" i="1" s="1"/>
  <c r="F172" i="1" s="1"/>
  <c r="F175" i="1" s="1"/>
  <c r="F180" i="1" s="1"/>
  <c r="F183" i="1" s="1"/>
  <c r="F186" i="1" s="1"/>
  <c r="F189" i="1" s="1"/>
  <c r="F192" i="1" s="1"/>
  <c r="F195" i="1" s="1"/>
  <c r="L212" i="3" l="1"/>
  <c r="K212" i="3"/>
  <c r="L213" i="3"/>
  <c r="K213" i="3"/>
  <c r="B6" i="3"/>
  <c r="H6" i="3" s="1"/>
  <c r="B7" i="3"/>
  <c r="H7" i="3" s="1"/>
  <c r="E11" i="1"/>
  <c r="A8" i="3"/>
  <c r="A11" i="3"/>
  <c r="Y357" i="1"/>
  <c r="Y358" i="1"/>
  <c r="F144" i="1"/>
  <c r="B9" i="3" l="1"/>
  <c r="H9" i="3" s="1"/>
  <c r="B8" i="3"/>
  <c r="H8" i="3" s="1"/>
  <c r="E14" i="1"/>
  <c r="A13" i="3"/>
  <c r="A10" i="3"/>
  <c r="F147" i="1"/>
  <c r="B11" i="3" l="1"/>
  <c r="H11" i="3" s="1"/>
  <c r="B10" i="3"/>
  <c r="H10" i="3" s="1"/>
  <c r="E17" i="1"/>
  <c r="A12" i="3"/>
  <c r="A15" i="3"/>
  <c r="F150" i="1"/>
  <c r="B12" i="3" l="1"/>
  <c r="H12" i="3" s="1"/>
  <c r="B13" i="3"/>
  <c r="H13" i="3" s="1"/>
  <c r="E20" i="1"/>
  <c r="A14" i="3"/>
  <c r="A17" i="3"/>
  <c r="F153" i="1"/>
  <c r="B14" i="3" l="1"/>
  <c r="H14" i="3" s="1"/>
  <c r="E23" i="1"/>
  <c r="A19" i="3"/>
  <c r="A16" i="3"/>
  <c r="F156" i="1"/>
  <c r="E26" i="1" l="1"/>
  <c r="A18" i="3"/>
  <c r="A21" i="3"/>
  <c r="F159" i="1"/>
  <c r="E29" i="1" l="1"/>
  <c r="A20" i="3"/>
  <c r="A23" i="3"/>
  <c r="F162" i="1"/>
  <c r="E32" i="1" l="1"/>
  <c r="A25" i="3"/>
  <c r="A22" i="3"/>
  <c r="F165" i="1"/>
  <c r="E35" i="1" l="1"/>
  <c r="A24" i="3"/>
  <c r="A27" i="3"/>
  <c r="F168" i="1"/>
  <c r="E38" i="1" l="1"/>
  <c r="F171" i="1"/>
  <c r="A29" i="3"/>
  <c r="A26" i="3"/>
  <c r="E41" i="1" l="1"/>
  <c r="F174" i="1"/>
  <c r="A28" i="3"/>
  <c r="A31" i="3"/>
  <c r="E44" i="1" l="1"/>
  <c r="F179" i="1"/>
  <c r="A33" i="3"/>
  <c r="A30" i="3"/>
  <c r="E47" i="1" l="1"/>
  <c r="F182" i="1"/>
  <c r="A32" i="3"/>
  <c r="A35" i="3"/>
  <c r="E50" i="1" l="1"/>
  <c r="F185" i="1"/>
  <c r="A37" i="3"/>
  <c r="A34" i="3"/>
  <c r="E53" i="1" l="1"/>
  <c r="F188" i="1"/>
  <c r="A36" i="3"/>
  <c r="A39" i="3"/>
  <c r="E56" i="1" l="1"/>
  <c r="F191" i="1"/>
  <c r="A41" i="3"/>
  <c r="A38" i="3"/>
  <c r="E59" i="1" l="1"/>
  <c r="F194" i="1"/>
  <c r="L358" i="1"/>
  <c r="A40" i="3"/>
  <c r="A43" i="3"/>
  <c r="N356" i="1" l="1"/>
  <c r="M356" i="1"/>
  <c r="H356" i="1"/>
  <c r="L356" i="1"/>
  <c r="I356" i="1"/>
  <c r="K356" i="1"/>
  <c r="J356" i="1"/>
  <c r="E62" i="1"/>
  <c r="J357" i="1"/>
  <c r="I358" i="1"/>
  <c r="J359" i="1"/>
  <c r="K359" i="1"/>
  <c r="K358" i="1"/>
  <c r="J358" i="1"/>
  <c r="L359" i="1"/>
  <c r="L357" i="1"/>
  <c r="I359" i="1"/>
  <c r="N358" i="1"/>
  <c r="K357" i="1"/>
  <c r="M358" i="1"/>
  <c r="M357" i="1"/>
  <c r="H358" i="1"/>
  <c r="N357" i="1"/>
  <c r="H357" i="1"/>
  <c r="I357" i="1"/>
  <c r="M359" i="1"/>
  <c r="N359" i="1"/>
  <c r="H359" i="1"/>
  <c r="A45" i="3"/>
  <c r="A42" i="3"/>
  <c r="E65" i="1" l="1"/>
  <c r="A44" i="3"/>
  <c r="A47" i="3"/>
  <c r="E68" i="1" l="1"/>
  <c r="A49" i="3"/>
  <c r="A46" i="3"/>
  <c r="E71" i="1" l="1"/>
  <c r="A48" i="3"/>
  <c r="A51" i="3"/>
  <c r="E74" i="1" l="1"/>
  <c r="A53" i="3"/>
  <c r="A50" i="3"/>
  <c r="E77" i="1" l="1"/>
  <c r="A52" i="3"/>
  <c r="A55" i="3"/>
  <c r="E80" i="1" l="1"/>
  <c r="A57" i="3"/>
  <c r="A54" i="3"/>
  <c r="E83" i="1" l="1"/>
  <c r="A56" i="3"/>
  <c r="A59" i="3"/>
  <c r="E86" i="1" l="1"/>
  <c r="A58" i="3"/>
  <c r="A61" i="3"/>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A63" i="3"/>
  <c r="A60" i="3"/>
  <c r="H100" i="2" l="1"/>
  <c r="G210" i="3"/>
  <c r="D211" i="3"/>
  <c r="E211" i="3"/>
  <c r="H101" i="2"/>
  <c r="F210" i="3"/>
  <c r="B211" i="3"/>
  <c r="H211" i="3" s="1"/>
  <c r="F100" i="2"/>
  <c r="G99" i="2"/>
  <c r="F101" i="2"/>
  <c r="G101" i="2"/>
  <c r="B210" i="3"/>
  <c r="H210" i="3" s="1"/>
  <c r="G100" i="2"/>
  <c r="D210" i="3"/>
  <c r="E210" i="3"/>
  <c r="F211" i="3"/>
  <c r="G211" i="3"/>
  <c r="H99" i="2"/>
  <c r="F99" i="2"/>
  <c r="H98" i="2"/>
  <c r="B209" i="3"/>
  <c r="H209" i="3" s="1"/>
  <c r="E208" i="3"/>
  <c r="G209" i="3"/>
  <c r="E209" i="3"/>
  <c r="H97" i="2"/>
  <c r="D209" i="3"/>
  <c r="F98" i="2"/>
  <c r="G98" i="2"/>
  <c r="D208" i="3"/>
  <c r="G97" i="2"/>
  <c r="G208" i="3"/>
  <c r="F208" i="3"/>
  <c r="F209" i="3"/>
  <c r="B208" i="3"/>
  <c r="H208" i="3" s="1"/>
  <c r="F97" i="2"/>
  <c r="H96" i="2"/>
  <c r="F95" i="2"/>
  <c r="G95" i="2"/>
  <c r="B207" i="3"/>
  <c r="H207" i="3" s="1"/>
  <c r="D207" i="3"/>
  <c r="G94" i="2"/>
  <c r="H93" i="2"/>
  <c r="B206" i="3"/>
  <c r="H206" i="3" s="1"/>
  <c r="H94" i="2"/>
  <c r="G96" i="2"/>
  <c r="H95" i="2"/>
  <c r="F93" i="2"/>
  <c r="E207" i="3"/>
  <c r="G93" i="2"/>
  <c r="F94" i="2"/>
  <c r="F206" i="3"/>
  <c r="D206" i="3"/>
  <c r="F96" i="2"/>
  <c r="G207" i="3"/>
  <c r="G206" i="3"/>
  <c r="E206" i="3"/>
  <c r="F207" i="3"/>
  <c r="H92" i="2"/>
  <c r="H75" i="2"/>
  <c r="H41" i="2"/>
  <c r="H67" i="2"/>
  <c r="H31" i="2"/>
  <c r="F92" i="2"/>
  <c r="H42" i="2"/>
  <c r="H70" i="2"/>
  <c r="D204" i="3"/>
  <c r="H84" i="2"/>
  <c r="G204" i="3"/>
  <c r="H39" i="2"/>
  <c r="H77" i="2"/>
  <c r="H50" i="2"/>
  <c r="H58" i="2"/>
  <c r="H64" i="2"/>
  <c r="H11" i="2"/>
  <c r="H6" i="2"/>
  <c r="H13" i="2"/>
  <c r="H40" i="2"/>
  <c r="H35" i="2"/>
  <c r="H87" i="2"/>
  <c r="H80" i="2"/>
  <c r="H16" i="2"/>
  <c r="H89" i="2"/>
  <c r="H20" i="2"/>
  <c r="H55" i="2"/>
  <c r="E205" i="3"/>
  <c r="H51" i="2"/>
  <c r="H24" i="2"/>
  <c r="H23" i="2"/>
  <c r="H21" i="2"/>
  <c r="H12" i="2"/>
  <c r="H74" i="2"/>
  <c r="H68" i="2"/>
  <c r="H83" i="2"/>
  <c r="G92" i="2"/>
  <c r="H88" i="2"/>
  <c r="H18" i="2"/>
  <c r="H85" i="2"/>
  <c r="H61" i="2"/>
  <c r="B205" i="3"/>
  <c r="H205" i="3" s="1"/>
  <c r="H37" i="2"/>
  <c r="H91" i="2"/>
  <c r="H8" i="2"/>
  <c r="H62" i="2"/>
  <c r="H53" i="2"/>
  <c r="H36" i="2"/>
  <c r="H69" i="2"/>
  <c r="D205" i="3"/>
  <c r="H45" i="2"/>
  <c r="H4" i="2"/>
  <c r="H30" i="2"/>
  <c r="H56" i="2"/>
  <c r="H34" i="2"/>
  <c r="H82" i="2"/>
  <c r="H49" i="2"/>
  <c r="H48" i="2"/>
  <c r="H43" i="2"/>
  <c r="H59" i="2"/>
  <c r="H3" i="2"/>
  <c r="H27" i="2"/>
  <c r="H60" i="2"/>
  <c r="H71" i="2"/>
  <c r="H52" i="2"/>
  <c r="E204" i="3"/>
  <c r="B204" i="3"/>
  <c r="H204" i="3" s="1"/>
  <c r="H76" i="2"/>
  <c r="H81" i="2"/>
  <c r="H33" i="2"/>
  <c r="H2" i="2"/>
  <c r="G91" i="2"/>
  <c r="F204" i="3"/>
  <c r="H72" i="2"/>
  <c r="H57" i="2"/>
  <c r="H15" i="2"/>
  <c r="H10" i="2"/>
  <c r="H25" i="2"/>
  <c r="H54" i="2"/>
  <c r="H5" i="2"/>
  <c r="H65" i="2"/>
  <c r="H78" i="2"/>
  <c r="H22" i="2"/>
  <c r="H46" i="2"/>
  <c r="H73" i="2"/>
  <c r="H63" i="2"/>
  <c r="H28" i="2"/>
  <c r="H86" i="2"/>
  <c r="H38" i="2"/>
  <c r="H19" i="2"/>
  <c r="H17" i="2"/>
  <c r="H29" i="2"/>
  <c r="H66" i="2"/>
  <c r="H79" i="2"/>
  <c r="H9" i="2"/>
  <c r="H32" i="2"/>
  <c r="H90" i="2"/>
  <c r="H14" i="2"/>
  <c r="H26" i="2"/>
  <c r="F91" i="2"/>
  <c r="H7" i="2"/>
  <c r="H47" i="2"/>
  <c r="F205" i="3"/>
  <c r="G205" i="3"/>
  <c r="H44" i="2"/>
  <c r="G90" i="2"/>
  <c r="D203" i="3"/>
  <c r="F89" i="2"/>
  <c r="F203" i="3"/>
  <c r="G202" i="3"/>
  <c r="E203" i="3"/>
  <c r="F202" i="3"/>
  <c r="G203" i="3"/>
  <c r="D202" i="3"/>
  <c r="E202" i="3"/>
  <c r="B202" i="3"/>
  <c r="H202" i="3" s="1"/>
  <c r="B203" i="3"/>
  <c r="H203" i="3" s="1"/>
  <c r="G89" i="2"/>
  <c r="F90" i="2"/>
  <c r="G88" i="2"/>
  <c r="F200" i="3"/>
  <c r="F87" i="2"/>
  <c r="G201" i="3"/>
  <c r="E200" i="3"/>
  <c r="B201" i="3"/>
  <c r="H201" i="3" s="1"/>
  <c r="D201" i="3"/>
  <c r="F88" i="2"/>
  <c r="F201" i="3"/>
  <c r="G200" i="3"/>
  <c r="B200" i="3"/>
  <c r="H200" i="3" s="1"/>
  <c r="D200" i="3"/>
  <c r="E201" i="3"/>
  <c r="G87" i="2"/>
  <c r="G86" i="2"/>
  <c r="F86" i="2"/>
  <c r="G85" i="2"/>
  <c r="B198" i="3"/>
  <c r="H198" i="3" s="1"/>
  <c r="F85" i="2"/>
  <c r="B199" i="3"/>
  <c r="H199" i="3" s="1"/>
  <c r="E199" i="3"/>
  <c r="D199" i="3"/>
  <c r="F198" i="3"/>
  <c r="G198" i="3"/>
  <c r="E198" i="3"/>
  <c r="G199" i="3"/>
  <c r="D198" i="3"/>
  <c r="F199" i="3"/>
  <c r="G84" i="2"/>
  <c r="G83" i="2"/>
  <c r="D197" i="3"/>
  <c r="E196" i="3"/>
  <c r="F83" i="2"/>
  <c r="G196" i="3"/>
  <c r="F197" i="3"/>
  <c r="F196" i="3"/>
  <c r="D196" i="3"/>
  <c r="E197" i="3"/>
  <c r="F84" i="2"/>
  <c r="G197" i="3"/>
  <c r="B196" i="3"/>
  <c r="H196" i="3" s="1"/>
  <c r="B197" i="3"/>
  <c r="H197" i="3" s="1"/>
  <c r="F81" i="2"/>
  <c r="F82" i="2"/>
  <c r="G82" i="2"/>
  <c r="G81" i="2"/>
  <c r="G80" i="2"/>
  <c r="F80" i="2"/>
  <c r="F79" i="2"/>
  <c r="G79" i="2"/>
  <c r="F74" i="2"/>
  <c r="G73" i="2"/>
  <c r="G74" i="2"/>
  <c r="F77" i="2"/>
  <c r="F73" i="2"/>
  <c r="F78" i="2"/>
  <c r="G77" i="2"/>
  <c r="G78" i="2"/>
  <c r="F75" i="2"/>
  <c r="G75" i="2"/>
  <c r="F76" i="2"/>
  <c r="G76" i="2"/>
  <c r="F71" i="2"/>
  <c r="G72" i="2"/>
  <c r="G71" i="2"/>
  <c r="F72" i="2"/>
  <c r="F23" i="3"/>
  <c r="B178" i="3"/>
  <c r="H178" i="3" s="1"/>
  <c r="B55" i="3"/>
  <c r="H55" i="3" s="1"/>
  <c r="D194" i="3"/>
  <c r="B184" i="3"/>
  <c r="H184" i="3" s="1"/>
  <c r="D183" i="3"/>
  <c r="E45" i="3"/>
  <c r="F85" i="3"/>
  <c r="F7" i="3"/>
  <c r="D45" i="3"/>
  <c r="D22" i="3"/>
  <c r="E96" i="3"/>
  <c r="E68" i="3"/>
  <c r="G14" i="3"/>
  <c r="D94" i="3"/>
  <c r="F167" i="3"/>
  <c r="B90" i="3"/>
  <c r="G110" i="3"/>
  <c r="G105" i="3"/>
  <c r="D179" i="3"/>
  <c r="D105" i="3"/>
  <c r="D119" i="3"/>
  <c r="D102" i="3"/>
  <c r="D95" i="3"/>
  <c r="E18" i="3"/>
  <c r="E160" i="3"/>
  <c r="D170" i="3"/>
  <c r="G115" i="3"/>
  <c r="D152" i="3"/>
  <c r="E158" i="3"/>
  <c r="F152" i="3"/>
  <c r="F139" i="3"/>
  <c r="B138" i="3"/>
  <c r="D8" i="3"/>
  <c r="G65" i="3"/>
  <c r="B133" i="3"/>
  <c r="B23" i="3"/>
  <c r="H23" i="3" s="1"/>
  <c r="E110" i="3"/>
  <c r="F185" i="3"/>
  <c r="D5" i="3"/>
  <c r="E120" i="3"/>
  <c r="F171" i="3"/>
  <c r="D39" i="3"/>
  <c r="F142" i="3"/>
  <c r="D118" i="3"/>
  <c r="E130" i="3"/>
  <c r="G158" i="3"/>
  <c r="D21" i="3"/>
  <c r="D40" i="3"/>
  <c r="G49" i="3"/>
  <c r="F120" i="3"/>
  <c r="G57" i="3"/>
  <c r="G102" i="3"/>
  <c r="B84" i="3"/>
  <c r="G131" i="3"/>
  <c r="D47" i="3"/>
  <c r="B15" i="3"/>
  <c r="H15" i="3" s="1"/>
  <c r="D93" i="3"/>
  <c r="F46" i="3"/>
  <c r="B82" i="3"/>
  <c r="G160" i="3"/>
  <c r="E8" i="3"/>
  <c r="F34" i="3"/>
  <c r="F147" i="3"/>
  <c r="D36" i="3"/>
  <c r="D154" i="3"/>
  <c r="B132" i="3"/>
  <c r="D31" i="3"/>
  <c r="F188" i="3"/>
  <c r="D130" i="3"/>
  <c r="F4" i="3"/>
  <c r="G100" i="3"/>
  <c r="E40" i="3"/>
  <c r="E5" i="3"/>
  <c r="G67" i="3"/>
  <c r="E151" i="3"/>
  <c r="F58" i="3"/>
  <c r="F65" i="3"/>
  <c r="F127" i="3"/>
  <c r="D78" i="3"/>
  <c r="E186" i="3"/>
  <c r="F95" i="3"/>
  <c r="E184" i="3"/>
  <c r="F141" i="3"/>
  <c r="E108" i="3"/>
  <c r="B116" i="3"/>
  <c r="G183" i="3"/>
  <c r="B158" i="3"/>
  <c r="D80" i="3"/>
  <c r="B25" i="3"/>
  <c r="H25" i="3" s="1"/>
  <c r="G178" i="3"/>
  <c r="D151" i="3"/>
  <c r="G4" i="3"/>
  <c r="B74" i="3"/>
  <c r="E146" i="3"/>
  <c r="F89" i="3"/>
  <c r="B79" i="3"/>
  <c r="E116" i="3"/>
  <c r="D143" i="3"/>
  <c r="E191" i="3"/>
  <c r="G83" i="3"/>
  <c r="G37" i="3"/>
  <c r="D15" i="3"/>
  <c r="F134" i="3"/>
  <c r="D121" i="3"/>
  <c r="D114" i="3"/>
  <c r="G193" i="3"/>
  <c r="F69" i="2"/>
  <c r="G87" i="3"/>
  <c r="G95" i="3"/>
  <c r="B52" i="3"/>
  <c r="H52" i="3" s="1"/>
  <c r="D100" i="3"/>
  <c r="E79" i="3"/>
  <c r="E107" i="3"/>
  <c r="G145" i="3"/>
  <c r="F5" i="3"/>
  <c r="G103" i="3"/>
  <c r="E77" i="3"/>
  <c r="F108" i="3"/>
  <c r="F104" i="3"/>
  <c r="D68" i="3"/>
  <c r="D186" i="3"/>
  <c r="D103" i="3"/>
  <c r="E105" i="3"/>
  <c r="B114" i="3"/>
  <c r="D125" i="3"/>
  <c r="E173" i="3"/>
  <c r="E124" i="3"/>
  <c r="G166" i="3"/>
  <c r="B91" i="3"/>
  <c r="G176" i="3"/>
  <c r="G94" i="3"/>
  <c r="G161" i="3"/>
  <c r="F170" i="3"/>
  <c r="G114" i="3"/>
  <c r="D182" i="3"/>
  <c r="G40" i="3"/>
  <c r="F121" i="3"/>
  <c r="F193" i="3"/>
  <c r="F101" i="3"/>
  <c r="F164" i="3"/>
  <c r="B36" i="3"/>
  <c r="H36" i="3" s="1"/>
  <c r="E38" i="3"/>
  <c r="B66" i="3"/>
  <c r="B39" i="3"/>
  <c r="H39" i="3" s="1"/>
  <c r="G46" i="3"/>
  <c r="E66" i="3"/>
  <c r="F94" i="3"/>
  <c r="E176" i="3"/>
  <c r="G125" i="3"/>
  <c r="E103" i="3"/>
  <c r="B24" i="3"/>
  <c r="H24" i="3" s="1"/>
  <c r="F126" i="3"/>
  <c r="D112" i="3"/>
  <c r="D87" i="3"/>
  <c r="B16" i="3"/>
  <c r="H16" i="3" s="1"/>
  <c r="F125" i="3"/>
  <c r="E119" i="3"/>
  <c r="G63" i="3"/>
  <c r="B40" i="3"/>
  <c r="H40" i="3" s="1"/>
  <c r="B177" i="3"/>
  <c r="H177" i="3" s="1"/>
  <c r="E133" i="3"/>
  <c r="E129" i="3"/>
  <c r="E150" i="3"/>
  <c r="B85" i="3"/>
  <c r="E112" i="3"/>
  <c r="D81" i="3"/>
  <c r="B50" i="3"/>
  <c r="H50" i="3" s="1"/>
  <c r="B127" i="3"/>
  <c r="F52" i="3"/>
  <c r="E167" i="3"/>
  <c r="D195" i="3"/>
  <c r="G157" i="3"/>
  <c r="E99" i="3"/>
  <c r="G140" i="3"/>
  <c r="E92" i="3"/>
  <c r="E13" i="3"/>
  <c r="G48" i="3"/>
  <c r="F17" i="3"/>
  <c r="B104" i="3"/>
  <c r="E46" i="3"/>
  <c r="G97" i="3"/>
  <c r="F80" i="3"/>
  <c r="E170" i="3"/>
  <c r="B109" i="3"/>
  <c r="B77" i="3"/>
  <c r="G10" i="3"/>
  <c r="G79" i="3"/>
  <c r="D169" i="3"/>
  <c r="D32" i="3"/>
  <c r="F75" i="3"/>
  <c r="B159" i="3"/>
  <c r="D145" i="3"/>
  <c r="B47" i="3"/>
  <c r="E114" i="3"/>
  <c r="F51" i="3"/>
  <c r="E82" i="3"/>
  <c r="G172" i="3"/>
  <c r="E121" i="3"/>
  <c r="B134" i="3"/>
  <c r="D74" i="3"/>
  <c r="D56" i="3"/>
  <c r="D185" i="3"/>
  <c r="E154" i="3"/>
  <c r="D97" i="3"/>
  <c r="E25" i="3"/>
  <c r="B124" i="3"/>
  <c r="G187" i="3"/>
  <c r="B185" i="3"/>
  <c r="H185" i="3" s="1"/>
  <c r="E48" i="3"/>
  <c r="B83" i="3"/>
  <c r="E161" i="3"/>
  <c r="G135" i="3"/>
  <c r="G153" i="3"/>
  <c r="G150" i="3"/>
  <c r="E63" i="3"/>
  <c r="F59" i="3"/>
  <c r="D63" i="3"/>
  <c r="F187" i="3"/>
  <c r="B183" i="3"/>
  <c r="H183" i="3" s="1"/>
  <c r="B72" i="3"/>
  <c r="G129" i="3"/>
  <c r="B131" i="3"/>
  <c r="F99" i="3"/>
  <c r="E90" i="3"/>
  <c r="F54" i="3"/>
  <c r="E192" i="3"/>
  <c r="B125" i="3"/>
  <c r="B141" i="3"/>
  <c r="D23" i="3"/>
  <c r="G96" i="3"/>
  <c r="B87" i="3"/>
  <c r="G39" i="3"/>
  <c r="B67" i="3"/>
  <c r="F48" i="3"/>
  <c r="B148" i="3"/>
  <c r="D180" i="3"/>
  <c r="G12" i="3"/>
  <c r="E51" i="3"/>
  <c r="D54" i="3"/>
  <c r="D19" i="3"/>
  <c r="D62" i="3"/>
  <c r="E73" i="3"/>
  <c r="E136" i="3"/>
  <c r="B173" i="3"/>
  <c r="H173" i="3" s="1"/>
  <c r="B21" i="3"/>
  <c r="H21" i="3" s="1"/>
  <c r="G152" i="3"/>
  <c r="G127" i="3"/>
  <c r="E41" i="3"/>
  <c r="G130" i="3"/>
  <c r="E24" i="3"/>
  <c r="B181" i="3"/>
  <c r="H181" i="3" s="1"/>
  <c r="G194" i="3"/>
  <c r="F161" i="3"/>
  <c r="B119" i="3"/>
  <c r="G20" i="3"/>
  <c r="E26" i="3"/>
  <c r="D115" i="3"/>
  <c r="E137" i="3"/>
  <c r="E27" i="3"/>
  <c r="F62" i="3"/>
  <c r="G156" i="3"/>
  <c r="G185" i="3"/>
  <c r="F73" i="3"/>
  <c r="F21" i="3"/>
  <c r="B107" i="3"/>
  <c r="E102" i="3"/>
  <c r="G62" i="3"/>
  <c r="F143" i="3"/>
  <c r="D6" i="3"/>
  <c r="B147" i="3"/>
  <c r="E101" i="3"/>
  <c r="E61" i="3"/>
  <c r="F153" i="3"/>
  <c r="F189" i="3"/>
  <c r="G190" i="3"/>
  <c r="E128" i="3"/>
  <c r="G107" i="3"/>
  <c r="E11" i="3"/>
  <c r="D96" i="3"/>
  <c r="B64" i="3"/>
  <c r="B155" i="3"/>
  <c r="E157" i="3"/>
  <c r="G15" i="3"/>
  <c r="G171" i="3"/>
  <c r="B98" i="3"/>
  <c r="B35" i="3"/>
  <c r="H35" i="3" s="1"/>
  <c r="G112" i="3"/>
  <c r="B100" i="3"/>
  <c r="D101" i="3"/>
  <c r="G89" i="3"/>
  <c r="B43" i="3"/>
  <c r="H43" i="3" s="1"/>
  <c r="G59" i="3"/>
  <c r="F24" i="3"/>
  <c r="B186" i="3"/>
  <c r="H186" i="3" s="1"/>
  <c r="F25" i="3"/>
  <c r="D177" i="3"/>
  <c r="D193" i="3"/>
  <c r="G69" i="3"/>
  <c r="F179" i="3"/>
  <c r="G54" i="3"/>
  <c r="B42" i="3"/>
  <c r="H42" i="3" s="1"/>
  <c r="D166" i="3"/>
  <c r="E54" i="3"/>
  <c r="F70" i="2"/>
  <c r="D86" i="3"/>
  <c r="G128" i="3"/>
  <c r="E71" i="3"/>
  <c r="F56" i="3"/>
  <c r="G144" i="3"/>
  <c r="F82" i="3"/>
  <c r="B157" i="3"/>
  <c r="D58" i="3"/>
  <c r="E125" i="3"/>
  <c r="D79" i="3"/>
  <c r="G184" i="3"/>
  <c r="B105" i="3"/>
  <c r="B20" i="3"/>
  <c r="H20" i="3" s="1"/>
  <c r="F181" i="3"/>
  <c r="G169" i="3"/>
  <c r="G69" i="2"/>
  <c r="B59" i="3"/>
  <c r="H59" i="3" s="1"/>
  <c r="G8" i="3"/>
  <c r="F180" i="3"/>
  <c r="G98" i="3"/>
  <c r="B142" i="3"/>
  <c r="F71" i="3"/>
  <c r="F74" i="3"/>
  <c r="D129" i="3"/>
  <c r="D127" i="3"/>
  <c r="F159" i="3"/>
  <c r="F118" i="3"/>
  <c r="E83" i="3"/>
  <c r="E6" i="3"/>
  <c r="F35" i="3"/>
  <c r="F13" i="3"/>
  <c r="F129" i="3"/>
  <c r="G189" i="3"/>
  <c r="F12" i="3"/>
  <c r="D160" i="3"/>
  <c r="G141" i="3"/>
  <c r="F112" i="3"/>
  <c r="E100" i="3"/>
  <c r="G118" i="3"/>
  <c r="E156" i="3"/>
  <c r="G192" i="3"/>
  <c r="B115" i="3"/>
  <c r="E127" i="3"/>
  <c r="G136" i="3"/>
  <c r="D66" i="3"/>
  <c r="B111" i="3"/>
  <c r="B101" i="3"/>
  <c r="B18" i="3"/>
  <c r="H18" i="3" s="1"/>
  <c r="F130" i="3"/>
  <c r="E109" i="3"/>
  <c r="D84" i="3"/>
  <c r="D191" i="3"/>
  <c r="D7" i="3"/>
  <c r="E22" i="3"/>
  <c r="B95" i="3"/>
  <c r="G108" i="3"/>
  <c r="E159" i="3"/>
  <c r="F44" i="3"/>
  <c r="B61" i="3"/>
  <c r="H61" i="3" s="1"/>
  <c r="F33" i="3"/>
  <c r="G106" i="3"/>
  <c r="D72" i="3"/>
  <c r="E10" i="3"/>
  <c r="E56" i="3"/>
  <c r="E86" i="3"/>
  <c r="D30" i="3"/>
  <c r="B174" i="3"/>
  <c r="H174" i="3" s="1"/>
  <c r="F158" i="3"/>
  <c r="F195" i="3"/>
  <c r="B58" i="3"/>
  <c r="H58" i="3" s="1"/>
  <c r="B164" i="3"/>
  <c r="B76" i="3"/>
  <c r="E9" i="3"/>
  <c r="F78" i="3"/>
  <c r="F160" i="3"/>
  <c r="F169" i="3"/>
  <c r="F19" i="3"/>
  <c r="D37" i="3"/>
  <c r="F136" i="3"/>
  <c r="B153" i="3"/>
  <c r="D61" i="3"/>
  <c r="E172" i="3"/>
  <c r="F151" i="3"/>
  <c r="F131" i="3"/>
  <c r="F41" i="3"/>
  <c r="G3" i="3"/>
  <c r="F102" i="3"/>
  <c r="E89" i="3"/>
  <c r="B156" i="3"/>
  <c r="D108" i="3"/>
  <c r="F182" i="3"/>
  <c r="E85" i="3"/>
  <c r="E190" i="3"/>
  <c r="D113" i="3"/>
  <c r="G35" i="3"/>
  <c r="B34" i="3"/>
  <c r="H34" i="3" s="1"/>
  <c r="B63" i="3"/>
  <c r="H63" i="3" s="1"/>
  <c r="G25" i="3"/>
  <c r="E179" i="3"/>
  <c r="G43" i="3"/>
  <c r="F67" i="3"/>
  <c r="G111" i="3"/>
  <c r="G44" i="3"/>
  <c r="D192" i="3"/>
  <c r="E188" i="3"/>
  <c r="G139" i="3"/>
  <c r="F72" i="3"/>
  <c r="F111" i="3"/>
  <c r="B144" i="3"/>
  <c r="D26" i="3"/>
  <c r="E140" i="3"/>
  <c r="D76" i="3"/>
  <c r="E37" i="3"/>
  <c r="B70" i="3"/>
  <c r="F144" i="3"/>
  <c r="B108" i="3"/>
  <c r="D110" i="3"/>
  <c r="D146" i="3"/>
  <c r="E144" i="3"/>
  <c r="B163" i="3"/>
  <c r="G137" i="3"/>
  <c r="B122" i="3"/>
  <c r="F88" i="3"/>
  <c r="G154" i="3"/>
  <c r="E168" i="3"/>
  <c r="D70" i="3"/>
  <c r="D64" i="3"/>
  <c r="E115" i="3"/>
  <c r="F79" i="3"/>
  <c r="D156" i="3"/>
  <c r="E16" i="3"/>
  <c r="B126" i="3"/>
  <c r="E34" i="3"/>
  <c r="F83" i="3"/>
  <c r="D83" i="3"/>
  <c r="E59" i="3"/>
  <c r="G74" i="3"/>
  <c r="G71" i="3"/>
  <c r="E87" i="3"/>
  <c r="E117" i="3"/>
  <c r="E62" i="3"/>
  <c r="F166" i="3"/>
  <c r="D159" i="3"/>
  <c r="B161" i="3"/>
  <c r="D99" i="3"/>
  <c r="G51" i="3"/>
  <c r="G52" i="3"/>
  <c r="E169" i="3"/>
  <c r="E3" i="3"/>
  <c r="D14" i="3"/>
  <c r="B136" i="3"/>
  <c r="B37" i="3"/>
  <c r="H37" i="3" s="1"/>
  <c r="G175" i="3"/>
  <c r="B140" i="3"/>
  <c r="F149" i="3"/>
  <c r="B172" i="3"/>
  <c r="H172" i="3" s="1"/>
  <c r="F28" i="3"/>
  <c r="B170" i="3"/>
  <c r="F37" i="3"/>
  <c r="G113" i="3"/>
  <c r="E178" i="3"/>
  <c r="G58" i="3"/>
  <c r="E104" i="3"/>
  <c r="G72" i="3"/>
  <c r="D117" i="3"/>
  <c r="E131" i="3"/>
  <c r="B48" i="3"/>
  <c r="H48" i="3" s="1"/>
  <c r="F30" i="3"/>
  <c r="G6" i="3"/>
  <c r="G47" i="3"/>
  <c r="E183" i="3"/>
  <c r="E81" i="3"/>
  <c r="F81" i="3"/>
  <c r="B28" i="3"/>
  <c r="H28" i="3" s="1"/>
  <c r="G124" i="3"/>
  <c r="B150" i="3"/>
  <c r="B128" i="3"/>
  <c r="E164" i="3"/>
  <c r="B78" i="3"/>
  <c r="G162" i="3"/>
  <c r="D82" i="3"/>
  <c r="F92" i="3"/>
  <c r="E153" i="3"/>
  <c r="D162" i="3"/>
  <c r="G173" i="3"/>
  <c r="D46" i="3"/>
  <c r="E35" i="3"/>
  <c r="F10" i="3"/>
  <c r="G170" i="3"/>
  <c r="F156" i="3"/>
  <c r="G11" i="3"/>
  <c r="G155" i="3"/>
  <c r="B86" i="3"/>
  <c r="F64" i="3"/>
  <c r="F69" i="3"/>
  <c r="E42" i="3"/>
  <c r="E171" i="3"/>
  <c r="G22" i="3"/>
  <c r="B139" i="3"/>
  <c r="D137" i="3"/>
  <c r="D184" i="3"/>
  <c r="G104" i="3"/>
  <c r="D9" i="3"/>
  <c r="D134" i="3"/>
  <c r="F163" i="3"/>
  <c r="G33" i="3"/>
  <c r="F165" i="3"/>
  <c r="D141" i="3"/>
  <c r="E74" i="3"/>
  <c r="G163" i="3"/>
  <c r="D189" i="3"/>
  <c r="B165" i="3"/>
  <c r="G76" i="3"/>
  <c r="G32" i="3"/>
  <c r="B92" i="3"/>
  <c r="D2" i="3"/>
  <c r="B179" i="3"/>
  <c r="H179" i="3" s="1"/>
  <c r="F115" i="3"/>
  <c r="D120" i="3"/>
  <c r="G121" i="3"/>
  <c r="B167" i="3"/>
  <c r="F176" i="3"/>
  <c r="F124" i="3"/>
  <c r="G31" i="3"/>
  <c r="F8" i="3"/>
  <c r="E58" i="3"/>
  <c r="D77" i="3"/>
  <c r="D75" i="3"/>
  <c r="F117" i="3"/>
  <c r="G174" i="3"/>
  <c r="D27" i="3"/>
  <c r="E118" i="3"/>
  <c r="D50" i="3"/>
  <c r="B154" i="3"/>
  <c r="B96" i="3"/>
  <c r="D168" i="3"/>
  <c r="F90" i="3"/>
  <c r="B68" i="3"/>
  <c r="F77" i="3"/>
  <c r="B112" i="3"/>
  <c r="E30" i="3"/>
  <c r="E122" i="3"/>
  <c r="G91" i="3"/>
  <c r="G80" i="3"/>
  <c r="D106" i="3"/>
  <c r="D131" i="3"/>
  <c r="G177" i="3"/>
  <c r="D12" i="3"/>
  <c r="D67" i="3"/>
  <c r="D104" i="3"/>
  <c r="G179" i="3"/>
  <c r="B118" i="3"/>
  <c r="D111" i="3"/>
  <c r="B93" i="3"/>
  <c r="F93" i="3"/>
  <c r="G84" i="3"/>
  <c r="B102" i="3"/>
  <c r="F110" i="3"/>
  <c r="F38" i="3"/>
  <c r="D69" i="3"/>
  <c r="E2" i="3"/>
  <c r="D138" i="3"/>
  <c r="E76" i="3"/>
  <c r="E152" i="3"/>
  <c r="F63" i="3"/>
  <c r="B56" i="3"/>
  <c r="H56" i="3" s="1"/>
  <c r="D88" i="3"/>
  <c r="G168" i="3"/>
  <c r="B117" i="3"/>
  <c r="G122" i="3"/>
  <c r="B75" i="3"/>
  <c r="G146" i="3"/>
  <c r="F107" i="3"/>
  <c r="G133" i="3"/>
  <c r="G93" i="3"/>
  <c r="G99" i="3"/>
  <c r="G23" i="3"/>
  <c r="G159" i="3"/>
  <c r="B69" i="3"/>
  <c r="B71" i="3"/>
  <c r="E43" i="3"/>
  <c r="F154" i="3"/>
  <c r="E163" i="3"/>
  <c r="E49" i="3"/>
  <c r="G55" i="3"/>
  <c r="F27" i="3"/>
  <c r="G75" i="3"/>
  <c r="B180" i="3"/>
  <c r="H180" i="3" s="1"/>
  <c r="G188" i="3"/>
  <c r="B135" i="3"/>
  <c r="G41" i="3"/>
  <c r="G56" i="3"/>
  <c r="B97" i="3"/>
  <c r="E23" i="3"/>
  <c r="E189" i="3"/>
  <c r="G17" i="3"/>
  <c r="F184" i="3"/>
  <c r="F11" i="3"/>
  <c r="G142" i="3"/>
  <c r="G138" i="3"/>
  <c r="F57" i="3"/>
  <c r="D173" i="3"/>
  <c r="D116" i="3"/>
  <c r="B189" i="3"/>
  <c r="H189" i="3" s="1"/>
  <c r="E53" i="3"/>
  <c r="B29" i="3"/>
  <c r="H29" i="3" s="1"/>
  <c r="D20" i="3"/>
  <c r="B99" i="3"/>
  <c r="D150" i="3"/>
  <c r="B60" i="3"/>
  <c r="H60" i="3" s="1"/>
  <c r="G86" i="3"/>
  <c r="F20" i="3"/>
  <c r="F172" i="3"/>
  <c r="F168" i="3"/>
  <c r="E174" i="3"/>
  <c r="E177" i="3"/>
  <c r="B169" i="3"/>
  <c r="E65" i="3"/>
  <c r="E181" i="3"/>
  <c r="G132" i="3"/>
  <c r="B62" i="3"/>
  <c r="D10" i="3"/>
  <c r="D190" i="3"/>
  <c r="E50" i="3"/>
  <c r="D161" i="3"/>
  <c r="D158" i="3"/>
  <c r="B146" i="3"/>
  <c r="E88" i="3"/>
  <c r="F113" i="3"/>
  <c r="E57" i="3"/>
  <c r="E91" i="3"/>
  <c r="D126" i="3"/>
  <c r="F119" i="3"/>
  <c r="E93" i="3"/>
  <c r="B137" i="3"/>
  <c r="F22" i="3"/>
  <c r="D181" i="3"/>
  <c r="G149" i="3"/>
  <c r="B113" i="3"/>
  <c r="G19" i="3"/>
  <c r="G148" i="3"/>
  <c r="D140" i="3"/>
  <c r="E19" i="3"/>
  <c r="F105" i="3"/>
  <c r="G90" i="3"/>
  <c r="F36" i="3"/>
  <c r="B188" i="3"/>
  <c r="H188" i="3" s="1"/>
  <c r="G70" i="2"/>
  <c r="F114" i="3"/>
  <c r="G186" i="3"/>
  <c r="E113" i="3"/>
  <c r="B120" i="3"/>
  <c r="F116" i="3"/>
  <c r="F42" i="3"/>
  <c r="F3" i="3"/>
  <c r="D107" i="3"/>
  <c r="E84" i="3"/>
  <c r="E39" i="3"/>
  <c r="B81" i="3"/>
  <c r="B73" i="3"/>
  <c r="G119" i="3"/>
  <c r="F135" i="3"/>
  <c r="D124" i="3"/>
  <c r="D128" i="3"/>
  <c r="F39" i="3"/>
  <c r="B38" i="3"/>
  <c r="H38" i="3" s="1"/>
  <c r="F66" i="3"/>
  <c r="D153" i="3"/>
  <c r="G7" i="3"/>
  <c r="E141" i="3"/>
  <c r="D29" i="3"/>
  <c r="F191" i="3"/>
  <c r="D136" i="3"/>
  <c r="D165" i="3"/>
  <c r="E69" i="3"/>
  <c r="B162" i="3"/>
  <c r="E185" i="3"/>
  <c r="D148" i="3"/>
  <c r="G167" i="3"/>
  <c r="F150" i="3"/>
  <c r="F96" i="3"/>
  <c r="D4" i="3"/>
  <c r="E134" i="3"/>
  <c r="D42" i="3"/>
  <c r="B175" i="3"/>
  <c r="H175" i="3" s="1"/>
  <c r="G18" i="3"/>
  <c r="D65" i="3"/>
  <c r="E123" i="3"/>
  <c r="F100" i="3"/>
  <c r="E20" i="3"/>
  <c r="D90" i="3"/>
  <c r="B168" i="3"/>
  <c r="E44" i="3"/>
  <c r="G143" i="3"/>
  <c r="E31" i="3"/>
  <c r="E135" i="3"/>
  <c r="E132" i="3"/>
  <c r="B110" i="3"/>
  <c r="G88" i="3"/>
  <c r="D17" i="3"/>
  <c r="E14" i="3"/>
  <c r="F15" i="3"/>
  <c r="E80" i="3"/>
  <c r="D24" i="3"/>
  <c r="B149" i="3"/>
  <c r="D18" i="3"/>
  <c r="B49" i="3"/>
  <c r="H49" i="3" s="1"/>
  <c r="B27" i="3"/>
  <c r="H27" i="3" s="1"/>
  <c r="F138" i="3"/>
  <c r="F123" i="3"/>
  <c r="F192" i="3"/>
  <c r="B130" i="3"/>
  <c r="F2" i="3"/>
  <c r="G66" i="3"/>
  <c r="E94" i="3"/>
  <c r="E175" i="3"/>
  <c r="E98" i="3"/>
  <c r="D175" i="3"/>
  <c r="E67" i="3"/>
  <c r="D71" i="3"/>
  <c r="F109" i="3"/>
  <c r="E138" i="3"/>
  <c r="D16" i="3"/>
  <c r="B26" i="3"/>
  <c r="H26" i="3" s="1"/>
  <c r="D35" i="3"/>
  <c r="F50" i="3"/>
  <c r="D144" i="3"/>
  <c r="F53" i="3"/>
  <c r="D51" i="3"/>
  <c r="E75" i="3"/>
  <c r="D122" i="3"/>
  <c r="E29" i="3"/>
  <c r="E17" i="3"/>
  <c r="F70" i="3"/>
  <c r="E72" i="3"/>
  <c r="D11" i="3"/>
  <c r="D178" i="3"/>
  <c r="F29" i="3"/>
  <c r="E165" i="3"/>
  <c r="B46" i="3"/>
  <c r="H46" i="3" s="1"/>
  <c r="F177" i="3"/>
  <c r="G9" i="3"/>
  <c r="F60" i="3"/>
  <c r="E97" i="3"/>
  <c r="E155" i="3"/>
  <c r="D98" i="3"/>
  <c r="B182" i="3"/>
  <c r="H182" i="3" s="1"/>
  <c r="E148" i="3"/>
  <c r="F31" i="3"/>
  <c r="G182" i="3"/>
  <c r="F106" i="3"/>
  <c r="D171" i="3"/>
  <c r="E47" i="3"/>
  <c r="E55" i="3"/>
  <c r="D52" i="3"/>
  <c r="B57" i="3"/>
  <c r="H57" i="3" s="1"/>
  <c r="G147" i="3"/>
  <c r="D172" i="3"/>
  <c r="E95" i="3"/>
  <c r="F175" i="3"/>
  <c r="B176" i="3"/>
  <c r="H176" i="3" s="1"/>
  <c r="G61" i="3"/>
  <c r="B32" i="3"/>
  <c r="H32" i="3" s="1"/>
  <c r="D91" i="3"/>
  <c r="G5" i="3"/>
  <c r="G2" i="3"/>
  <c r="G77" i="3"/>
  <c r="F32" i="3"/>
  <c r="G109" i="3"/>
  <c r="G123" i="3"/>
  <c r="G34" i="3"/>
  <c r="G38" i="3"/>
  <c r="F87" i="3"/>
  <c r="F40" i="3"/>
  <c r="D176" i="3"/>
  <c r="B45" i="3"/>
  <c r="H45" i="3" s="1"/>
  <c r="D163" i="3"/>
  <c r="E193" i="3"/>
  <c r="G85" i="3"/>
  <c r="E15" i="3"/>
  <c r="B31" i="3"/>
  <c r="H31" i="3" s="1"/>
  <c r="B65" i="3"/>
  <c r="G21" i="3"/>
  <c r="E33" i="3"/>
  <c r="B103" i="3"/>
  <c r="F173" i="3"/>
  <c r="E166" i="3"/>
  <c r="G29" i="3"/>
  <c r="F76" i="3"/>
  <c r="G117" i="3"/>
  <c r="B17" i="3"/>
  <c r="H17" i="3" s="1"/>
  <c r="G70" i="3"/>
  <c r="F45" i="3"/>
  <c r="B19" i="3"/>
  <c r="H19" i="3" s="1"/>
  <c r="G28" i="3"/>
  <c r="B151" i="3"/>
  <c r="F86" i="3"/>
  <c r="G73" i="3"/>
  <c r="F186" i="3"/>
  <c r="B33" i="3"/>
  <c r="H33" i="3" s="1"/>
  <c r="D147" i="3"/>
  <c r="E180" i="3"/>
  <c r="G36" i="3"/>
  <c r="G82" i="3"/>
  <c r="F137" i="3"/>
  <c r="G64" i="3"/>
  <c r="F157" i="3"/>
  <c r="E126" i="3"/>
  <c r="F49" i="3"/>
  <c r="F174" i="3"/>
  <c r="F55" i="3"/>
  <c r="G134" i="3"/>
  <c r="D149" i="3"/>
  <c r="B123" i="3"/>
  <c r="F145" i="3"/>
  <c r="G120" i="3"/>
  <c r="F9" i="3"/>
  <c r="F47" i="3"/>
  <c r="F148" i="3"/>
  <c r="D167" i="3"/>
  <c r="D92" i="3"/>
  <c r="E143" i="3"/>
  <c r="E12" i="3"/>
  <c r="D85" i="3"/>
  <c r="D48" i="3"/>
  <c r="G24" i="3"/>
  <c r="F43" i="3"/>
  <c r="G60" i="3"/>
  <c r="D133" i="3"/>
  <c r="F91" i="3"/>
  <c r="G30" i="3"/>
  <c r="F128" i="3"/>
  <c r="E162" i="3"/>
  <c r="D123" i="3"/>
  <c r="D3" i="3"/>
  <c r="D89" i="3"/>
  <c r="F18" i="3"/>
  <c r="G78" i="3"/>
  <c r="D38" i="3"/>
  <c r="E78" i="3"/>
  <c r="F194" i="3"/>
  <c r="B51" i="3"/>
  <c r="H51" i="3" s="1"/>
  <c r="F122" i="3"/>
  <c r="G101" i="3"/>
  <c r="D44" i="3"/>
  <c r="E60" i="3"/>
  <c r="F61" i="3"/>
  <c r="B80" i="3"/>
  <c r="G151" i="3"/>
  <c r="E106" i="3"/>
  <c r="E194" i="3"/>
  <c r="F98" i="3"/>
  <c r="B44" i="3"/>
  <c r="H44" i="3" s="1"/>
  <c r="F178" i="3"/>
  <c r="G45" i="3"/>
  <c r="D49" i="3"/>
  <c r="B166" i="3"/>
  <c r="F6" i="3"/>
  <c r="B143" i="3"/>
  <c r="E21" i="3"/>
  <c r="F140" i="3"/>
  <c r="D43" i="3"/>
  <c r="E7" i="3"/>
  <c r="D33" i="3"/>
  <c r="D53" i="3"/>
  <c r="G13" i="3"/>
  <c r="D188" i="3"/>
  <c r="D132" i="3"/>
  <c r="G180" i="3"/>
  <c r="F133" i="3"/>
  <c r="D60" i="3"/>
  <c r="D164" i="3"/>
  <c r="E64" i="3"/>
  <c r="B145" i="3"/>
  <c r="G92" i="3"/>
  <c r="D139" i="3"/>
  <c r="E28" i="3"/>
  <c r="E70" i="3"/>
  <c r="E195" i="3"/>
  <c r="B160" i="3"/>
  <c r="E139" i="3"/>
  <c r="D187" i="3"/>
  <c r="D34" i="3"/>
  <c r="B94" i="3"/>
  <c r="E187" i="3"/>
  <c r="G81" i="3"/>
  <c r="E111" i="3"/>
  <c r="E147" i="3"/>
  <c r="B22" i="3"/>
  <c r="H22" i="3" s="1"/>
  <c r="D135" i="3"/>
  <c r="F132" i="3"/>
  <c r="E182" i="3"/>
  <c r="E4" i="3"/>
  <c r="E149" i="3"/>
  <c r="F16" i="3"/>
  <c r="G126" i="3"/>
  <c r="D142" i="3"/>
  <c r="B121" i="3"/>
  <c r="E36" i="3"/>
  <c r="F183" i="3"/>
  <c r="B30" i="3"/>
  <c r="H30" i="3" s="1"/>
  <c r="G181" i="3"/>
  <c r="B187" i="3"/>
  <c r="H187" i="3" s="1"/>
  <c r="B53" i="3"/>
  <c r="H53" i="3" s="1"/>
  <c r="D157" i="3"/>
  <c r="B41" i="3"/>
  <c r="H41" i="3" s="1"/>
  <c r="F103" i="3"/>
  <c r="F14" i="3"/>
  <c r="G16" i="3"/>
  <c r="F84" i="3"/>
  <c r="B152" i="3"/>
  <c r="G53" i="3"/>
  <c r="E52" i="3"/>
  <c r="E32" i="3"/>
  <c r="D155" i="3"/>
  <c r="F146" i="3"/>
  <c r="B129" i="3"/>
  <c r="F155" i="3"/>
  <c r="F190" i="3"/>
  <c r="D13" i="3"/>
  <c r="D109" i="3"/>
  <c r="F68" i="3"/>
  <c r="D59" i="3"/>
  <c r="G50" i="3"/>
  <c r="G27" i="3"/>
  <c r="D28" i="3"/>
  <c r="D73" i="3"/>
  <c r="B194" i="3"/>
  <c r="H194" i="3" s="1"/>
  <c r="D55" i="3"/>
  <c r="G191" i="3"/>
  <c r="G42" i="3"/>
  <c r="F26" i="3"/>
  <c r="G68" i="3"/>
  <c r="E142" i="3"/>
  <c r="G195" i="3"/>
  <c r="B106" i="3"/>
  <c r="G26" i="3"/>
  <c r="D41" i="3"/>
  <c r="E145" i="3"/>
  <c r="D174" i="3"/>
  <c r="B88" i="3"/>
  <c r="G165" i="3"/>
  <c r="B54" i="3"/>
  <c r="H54" i="3" s="1"/>
  <c r="B89" i="3"/>
  <c r="F97" i="3"/>
  <c r="B171" i="3"/>
  <c r="D57" i="3"/>
  <c r="F162" i="3"/>
  <c r="D25" i="3"/>
  <c r="G116" i="3"/>
  <c r="B195" i="3"/>
  <c r="H195" i="3" s="1"/>
  <c r="G164" i="3"/>
  <c r="F35" i="2"/>
  <c r="F65" i="2"/>
  <c r="G6" i="2"/>
  <c r="F25" i="2"/>
  <c r="F16" i="2"/>
  <c r="F56" i="2"/>
  <c r="F8" i="2"/>
  <c r="G67" i="2"/>
  <c r="G5" i="2"/>
  <c r="F44" i="2"/>
  <c r="G2" i="2"/>
  <c r="G68" i="2"/>
  <c r="G49" i="2"/>
  <c r="F57" i="2"/>
  <c r="F40" i="2"/>
  <c r="F28" i="2"/>
  <c r="G8" i="2"/>
  <c r="G45" i="2"/>
  <c r="G30" i="2"/>
  <c r="G65" i="2"/>
  <c r="G48" i="2"/>
  <c r="F53" i="2"/>
  <c r="F5" i="2"/>
  <c r="F59" i="2"/>
  <c r="F37" i="2"/>
  <c r="F29" i="2"/>
  <c r="F45" i="2"/>
  <c r="G50" i="2"/>
  <c r="F13" i="2"/>
  <c r="G26" i="2"/>
  <c r="F60" i="2"/>
  <c r="F36" i="2"/>
  <c r="F33" i="2"/>
  <c r="F61" i="2"/>
  <c r="G9" i="2"/>
  <c r="G33" i="2"/>
  <c r="G21" i="2"/>
  <c r="G54" i="2"/>
  <c r="G37" i="2"/>
  <c r="G24" i="2"/>
  <c r="G28" i="2"/>
  <c r="G13" i="2"/>
  <c r="G16" i="2"/>
  <c r="F68" i="2"/>
  <c r="G42" i="2"/>
  <c r="G57" i="2"/>
  <c r="G12" i="2"/>
  <c r="G62" i="2"/>
  <c r="G53" i="2"/>
  <c r="F2" i="2"/>
  <c r="F41" i="2"/>
  <c r="G61" i="2"/>
  <c r="G40" i="2"/>
  <c r="G34" i="2"/>
  <c r="F17" i="2"/>
  <c r="G56" i="2"/>
  <c r="G29" i="2"/>
  <c r="F21" i="2"/>
  <c r="G60" i="2"/>
  <c r="G66" i="2"/>
  <c r="F20" i="2"/>
  <c r="F4" i="2"/>
  <c r="G36" i="2"/>
  <c r="G35" i="2"/>
  <c r="F48" i="2"/>
  <c r="F24" i="2"/>
  <c r="G32" i="2"/>
  <c r="F12" i="2"/>
  <c r="G58" i="2"/>
  <c r="G41" i="2"/>
  <c r="F9" i="2"/>
  <c r="G38" i="2"/>
  <c r="F64" i="2"/>
  <c r="G17" i="2"/>
  <c r="F32" i="2"/>
  <c r="G25" i="2"/>
  <c r="F49" i="2"/>
  <c r="G22" i="2"/>
  <c r="G14" i="2"/>
  <c r="G64" i="2"/>
  <c r="G18" i="2"/>
  <c r="G52" i="2"/>
  <c r="G10" i="2"/>
  <c r="F3" i="2"/>
  <c r="G46" i="2"/>
  <c r="G44" i="2"/>
  <c r="G20" i="2"/>
  <c r="F52" i="2"/>
  <c r="G4" i="2"/>
  <c r="F22" i="2"/>
  <c r="G63" i="2"/>
  <c r="F47" i="2"/>
  <c r="G47" i="2"/>
  <c r="F6" i="2"/>
  <c r="F54" i="2"/>
  <c r="F51" i="2"/>
  <c r="F27" i="2"/>
  <c r="F66" i="2"/>
  <c r="G51" i="2"/>
  <c r="G59" i="2"/>
  <c r="F10" i="2"/>
  <c r="G31" i="2"/>
  <c r="G39" i="2"/>
  <c r="F63" i="2"/>
  <c r="G19" i="2"/>
  <c r="F67" i="2"/>
  <c r="G43" i="2"/>
  <c r="F18" i="2"/>
  <c r="H47" i="3"/>
  <c r="G15" i="2"/>
  <c r="F14" i="2"/>
  <c r="F19" i="2"/>
  <c r="F11" i="2"/>
  <c r="G23" i="2"/>
  <c r="F31" i="2"/>
  <c r="F62" i="2"/>
  <c r="F58" i="2"/>
  <c r="G3" i="2"/>
  <c r="F7" i="2"/>
  <c r="G7" i="2"/>
  <c r="F38" i="2"/>
  <c r="F55" i="2"/>
  <c r="G55" i="2"/>
  <c r="F43" i="2"/>
  <c r="F42" i="2"/>
  <c r="G27" i="2"/>
  <c r="B193" i="3"/>
  <c r="H193" i="3" s="1"/>
  <c r="F30" i="2"/>
  <c r="F50" i="2"/>
  <c r="F23" i="2"/>
  <c r="F26" i="2"/>
  <c r="F15" i="2"/>
  <c r="F34" i="2"/>
  <c r="B192" i="3"/>
  <c r="H192" i="3" s="1"/>
  <c r="G11" i="2"/>
  <c r="F39" i="2"/>
  <c r="F46" i="2"/>
  <c r="B191" i="3"/>
  <c r="H191" i="3" s="1"/>
  <c r="B190" i="3"/>
  <c r="H190" i="3" s="1"/>
  <c r="A62" i="3"/>
  <c r="A65" i="3"/>
  <c r="J211" i="3" l="1"/>
  <c r="I211" i="3"/>
  <c r="J210" i="3"/>
  <c r="I210" i="3"/>
  <c r="J208" i="3"/>
  <c r="I208" i="3"/>
  <c r="J209" i="3"/>
  <c r="I209" i="3"/>
  <c r="J206" i="3"/>
  <c r="I206" i="3"/>
  <c r="I207" i="3"/>
  <c r="J207" i="3"/>
  <c r="J204" i="3"/>
  <c r="I204" i="3"/>
  <c r="J205" i="3"/>
  <c r="I205" i="3"/>
  <c r="I203" i="3"/>
  <c r="J203" i="3"/>
  <c r="I202" i="3"/>
  <c r="J202" i="3"/>
  <c r="I201" i="3"/>
  <c r="J201" i="3"/>
  <c r="I200" i="3"/>
  <c r="J200" i="3"/>
  <c r="I199" i="3"/>
  <c r="J199" i="3"/>
  <c r="I198" i="3"/>
  <c r="J198" i="3"/>
  <c r="I197" i="3"/>
  <c r="J197" i="3"/>
  <c r="I196" i="3"/>
  <c r="J196" i="3"/>
  <c r="J179" i="3"/>
  <c r="J182" i="3"/>
  <c r="J174" i="3"/>
  <c r="J172" i="3"/>
  <c r="J59" i="3"/>
  <c r="J181" i="3"/>
  <c r="J58" i="3"/>
  <c r="I58" i="3"/>
  <c r="I59" i="3"/>
  <c r="K59" i="3" s="1"/>
  <c r="J189" i="3"/>
  <c r="I194" i="3"/>
  <c r="J194" i="3"/>
  <c r="I195" i="3"/>
  <c r="J195" i="3"/>
  <c r="I2" i="3"/>
  <c r="J2" i="3"/>
  <c r="I36" i="3"/>
  <c r="J36" i="3"/>
  <c r="I189" i="3"/>
  <c r="I33" i="3"/>
  <c r="L33" i="3" s="1"/>
  <c r="J33" i="3"/>
  <c r="I182" i="3"/>
  <c r="I52" i="3"/>
  <c r="J52" i="3"/>
  <c r="J43" i="3"/>
  <c r="I43" i="3"/>
  <c r="J56" i="3"/>
  <c r="I56" i="3"/>
  <c r="J10" i="3"/>
  <c r="I10" i="3"/>
  <c r="I45" i="3"/>
  <c r="J45" i="3"/>
  <c r="J190" i="3"/>
  <c r="I190" i="3"/>
  <c r="J183" i="3"/>
  <c r="I183" i="3"/>
  <c r="J24" i="3"/>
  <c r="I24" i="3"/>
  <c r="I174" i="3"/>
  <c r="J175" i="3"/>
  <c r="I175" i="3"/>
  <c r="I53" i="3"/>
  <c r="J53" i="3"/>
  <c r="I41" i="3"/>
  <c r="J41" i="3"/>
  <c r="I5" i="3"/>
  <c r="J5" i="3"/>
  <c r="J8" i="3"/>
  <c r="I8" i="3"/>
  <c r="J16" i="3"/>
  <c r="I16" i="3"/>
  <c r="J17" i="3"/>
  <c r="I17" i="3"/>
  <c r="J46" i="3"/>
  <c r="I46" i="3"/>
  <c r="I15" i="3"/>
  <c r="J15" i="3"/>
  <c r="I31" i="3"/>
  <c r="J31" i="3"/>
  <c r="J187" i="3"/>
  <c r="I187" i="3"/>
  <c r="I19" i="3"/>
  <c r="J19" i="3"/>
  <c r="J32" i="3"/>
  <c r="I32" i="3"/>
  <c r="I9" i="3"/>
  <c r="J9" i="3"/>
  <c r="J20" i="3"/>
  <c r="I20" i="3"/>
  <c r="I188" i="3"/>
  <c r="J188" i="3"/>
  <c r="I49" i="3"/>
  <c r="J49" i="3"/>
  <c r="J13" i="3"/>
  <c r="I13" i="3"/>
  <c r="I11" i="3"/>
  <c r="L11" i="3" s="1"/>
  <c r="J11" i="3"/>
  <c r="J25" i="3"/>
  <c r="I25" i="3"/>
  <c r="I40" i="3"/>
  <c r="J40" i="3"/>
  <c r="J42" i="3"/>
  <c r="I42" i="3"/>
  <c r="J176" i="3"/>
  <c r="I176" i="3"/>
  <c r="J21" i="3"/>
  <c r="I21" i="3"/>
  <c r="I51" i="3"/>
  <c r="L51" i="3" s="1"/>
  <c r="J51" i="3"/>
  <c r="J27" i="3"/>
  <c r="I27" i="3"/>
  <c r="J6" i="3"/>
  <c r="I6" i="3"/>
  <c r="J47" i="3"/>
  <c r="I47" i="3"/>
  <c r="I179" i="3"/>
  <c r="I28" i="3"/>
  <c r="J28" i="3"/>
  <c r="J37" i="3"/>
  <c r="I37" i="3"/>
  <c r="I178" i="3"/>
  <c r="J178" i="3"/>
  <c r="I180" i="3"/>
  <c r="J180" i="3"/>
  <c r="I22" i="3"/>
  <c r="J22" i="3"/>
  <c r="I191" i="3"/>
  <c r="L191" i="3" s="1"/>
  <c r="J191" i="3"/>
  <c r="I181" i="3"/>
  <c r="J54" i="3"/>
  <c r="I54" i="3"/>
  <c r="I30" i="3"/>
  <c r="J30" i="3"/>
  <c r="I173" i="3"/>
  <c r="J173" i="3"/>
  <c r="J57" i="3"/>
  <c r="I57" i="3"/>
  <c r="I172" i="3"/>
  <c r="J55" i="3"/>
  <c r="I55" i="3"/>
  <c r="I4" i="3"/>
  <c r="I50" i="3"/>
  <c r="J50" i="3"/>
  <c r="J48" i="3"/>
  <c r="I48" i="3"/>
  <c r="I185" i="3"/>
  <c r="J185" i="3"/>
  <c r="J192" i="3"/>
  <c r="I192" i="3"/>
  <c r="J193" i="3"/>
  <c r="I193" i="3"/>
  <c r="J29" i="3"/>
  <c r="I29" i="3"/>
  <c r="J3" i="3"/>
  <c r="I3" i="3"/>
  <c r="I184" i="3"/>
  <c r="J184" i="3"/>
  <c r="J39" i="3"/>
  <c r="I39" i="3"/>
  <c r="J4" i="3"/>
  <c r="I38" i="3"/>
  <c r="J38" i="3"/>
  <c r="J44" i="3"/>
  <c r="I44" i="3"/>
  <c r="I14" i="3"/>
  <c r="J14" i="3"/>
  <c r="I12" i="3"/>
  <c r="J12" i="3"/>
  <c r="J23" i="3"/>
  <c r="I23" i="3"/>
  <c r="J35" i="3"/>
  <c r="I35" i="3"/>
  <c r="J7" i="3"/>
  <c r="I7" i="3"/>
  <c r="J34" i="3"/>
  <c r="I34" i="3"/>
  <c r="I26" i="3"/>
  <c r="J26" i="3"/>
  <c r="I177" i="3"/>
  <c r="J177" i="3"/>
  <c r="I186" i="3"/>
  <c r="J186" i="3"/>
  <c r="I18" i="3"/>
  <c r="J18" i="3"/>
  <c r="J61" i="3"/>
  <c r="I61" i="3"/>
  <c r="J60" i="3"/>
  <c r="I60" i="3"/>
  <c r="A67" i="3"/>
  <c r="H65" i="3"/>
  <c r="A64" i="3"/>
  <c r="H62" i="3"/>
  <c r="L210" i="3" l="1"/>
  <c r="K210" i="3"/>
  <c r="L211" i="3"/>
  <c r="K211" i="3"/>
  <c r="L209" i="3"/>
  <c r="K209" i="3"/>
  <c r="L208" i="3"/>
  <c r="K208" i="3"/>
  <c r="L207" i="3"/>
  <c r="K207" i="3"/>
  <c r="L206" i="3"/>
  <c r="K206" i="3"/>
  <c r="K205" i="3"/>
  <c r="L205" i="3"/>
  <c r="K204" i="3"/>
  <c r="L204" i="3"/>
  <c r="L202" i="3"/>
  <c r="K202" i="3"/>
  <c r="L203" i="3"/>
  <c r="K203" i="3"/>
  <c r="K200" i="3"/>
  <c r="L200" i="3"/>
  <c r="L201" i="3"/>
  <c r="K201" i="3"/>
  <c r="K198" i="3"/>
  <c r="L198" i="3"/>
  <c r="L199" i="3"/>
  <c r="K199" i="3"/>
  <c r="K196" i="3"/>
  <c r="L196" i="3"/>
  <c r="L197" i="3"/>
  <c r="K197" i="3"/>
  <c r="K58" i="3"/>
  <c r="L58" i="3"/>
  <c r="L59" i="3"/>
  <c r="L195" i="3"/>
  <c r="K195" i="3"/>
  <c r="L194" i="3"/>
  <c r="K194" i="3"/>
  <c r="K51" i="3"/>
  <c r="K191" i="3"/>
  <c r="L26" i="3"/>
  <c r="K26" i="3"/>
  <c r="L38" i="3"/>
  <c r="K38" i="3"/>
  <c r="K29" i="3"/>
  <c r="L29" i="3"/>
  <c r="K48" i="3"/>
  <c r="L48" i="3"/>
  <c r="L57" i="3"/>
  <c r="K57" i="3"/>
  <c r="L181" i="3"/>
  <c r="K181" i="3"/>
  <c r="L178" i="3"/>
  <c r="K178" i="3"/>
  <c r="K6" i="3"/>
  <c r="L6" i="3"/>
  <c r="L176" i="3"/>
  <c r="K176" i="3"/>
  <c r="K11" i="3"/>
  <c r="L20" i="3"/>
  <c r="K20" i="3"/>
  <c r="L187" i="3"/>
  <c r="K187" i="3"/>
  <c r="K17" i="3"/>
  <c r="L17" i="3"/>
  <c r="K33" i="3"/>
  <c r="K41" i="3"/>
  <c r="L41" i="3"/>
  <c r="L183" i="3"/>
  <c r="K183" i="3"/>
  <c r="K56" i="3"/>
  <c r="L56" i="3"/>
  <c r="K27" i="3"/>
  <c r="L27" i="3"/>
  <c r="K16" i="3"/>
  <c r="L16" i="3"/>
  <c r="L189" i="3"/>
  <c r="K189" i="3"/>
  <c r="K31" i="3"/>
  <c r="L31" i="3"/>
  <c r="K190" i="3"/>
  <c r="L190" i="3"/>
  <c r="L43" i="3"/>
  <c r="K43" i="3"/>
  <c r="K34" i="3"/>
  <c r="L34" i="3"/>
  <c r="K18" i="3"/>
  <c r="L18" i="3"/>
  <c r="L12" i="3"/>
  <c r="K12" i="3"/>
  <c r="L193" i="3"/>
  <c r="K193" i="3"/>
  <c r="K42" i="3"/>
  <c r="L42" i="3"/>
  <c r="L173" i="3"/>
  <c r="K173" i="3"/>
  <c r="K9" i="3"/>
  <c r="L9" i="3"/>
  <c r="K22" i="3"/>
  <c r="L22" i="3"/>
  <c r="K40" i="3"/>
  <c r="L40" i="3"/>
  <c r="K15" i="3"/>
  <c r="L15" i="3"/>
  <c r="K39" i="3"/>
  <c r="L39" i="3"/>
  <c r="K13" i="3"/>
  <c r="L13" i="3"/>
  <c r="L53" i="3"/>
  <c r="K53" i="3"/>
  <c r="L192" i="3"/>
  <c r="K192" i="3"/>
  <c r="L32" i="3"/>
  <c r="K32" i="3"/>
  <c r="L175" i="3"/>
  <c r="K175" i="3"/>
  <c r="L36" i="3"/>
  <c r="K36" i="3"/>
  <c r="L44" i="3"/>
  <c r="K44" i="3"/>
  <c r="K55" i="3"/>
  <c r="L55" i="3"/>
  <c r="K177" i="3"/>
  <c r="L177" i="3"/>
  <c r="K3" i="3"/>
  <c r="L3" i="3"/>
  <c r="K54" i="3"/>
  <c r="L54" i="3"/>
  <c r="K180" i="3"/>
  <c r="L180" i="3"/>
  <c r="K47" i="3"/>
  <c r="L47" i="3"/>
  <c r="L21" i="3"/>
  <c r="K21" i="3"/>
  <c r="K25" i="3"/>
  <c r="L25" i="3"/>
  <c r="K46" i="3"/>
  <c r="L46" i="3"/>
  <c r="K174" i="3"/>
  <c r="L174" i="3"/>
  <c r="L45" i="3"/>
  <c r="K45" i="3"/>
  <c r="L52" i="3"/>
  <c r="K52" i="3"/>
  <c r="K37" i="3"/>
  <c r="L37" i="3"/>
  <c r="L7" i="3"/>
  <c r="K7" i="3"/>
  <c r="K50" i="3"/>
  <c r="L50" i="3"/>
  <c r="L186" i="3"/>
  <c r="K186" i="3"/>
  <c r="L14" i="3"/>
  <c r="K14" i="3"/>
  <c r="K4" i="3"/>
  <c r="L4" i="3"/>
  <c r="K28" i="3"/>
  <c r="L28" i="3"/>
  <c r="L8" i="3"/>
  <c r="K8" i="3"/>
  <c r="K35" i="3"/>
  <c r="L35" i="3"/>
  <c r="L184" i="3"/>
  <c r="K184" i="3"/>
  <c r="L30" i="3"/>
  <c r="K30" i="3"/>
  <c r="K179" i="3"/>
  <c r="L179" i="3"/>
  <c r="L49" i="3"/>
  <c r="K49" i="3"/>
  <c r="K23" i="3"/>
  <c r="L23" i="3"/>
  <c r="K185" i="3"/>
  <c r="L185" i="3"/>
  <c r="L172" i="3"/>
  <c r="K172" i="3"/>
  <c r="L188" i="3"/>
  <c r="K188" i="3"/>
  <c r="K19" i="3"/>
  <c r="L19" i="3"/>
  <c r="L5" i="3"/>
  <c r="K5" i="3"/>
  <c r="L24" i="3"/>
  <c r="K24" i="3"/>
  <c r="L10" i="3"/>
  <c r="K10" i="3"/>
  <c r="L182" i="3"/>
  <c r="K182" i="3"/>
  <c r="K2" i="3"/>
  <c r="L2" i="3"/>
  <c r="L61" i="3"/>
  <c r="K61" i="3"/>
  <c r="J63" i="3"/>
  <c r="L60" i="3"/>
  <c r="K60" i="3"/>
  <c r="I62" i="3"/>
  <c r="J62" i="3"/>
  <c r="I63" i="3"/>
  <c r="A66" i="3"/>
  <c r="H64" i="3"/>
  <c r="H67" i="3"/>
  <c r="A69" i="3"/>
  <c r="K62" i="3" l="1"/>
  <c r="L62" i="3"/>
  <c r="K63" i="3"/>
  <c r="L63" i="3"/>
  <c r="I64" i="3"/>
  <c r="J64" i="3"/>
  <c r="J65" i="3"/>
  <c r="I65" i="3"/>
  <c r="A71" i="3"/>
  <c r="H69" i="3"/>
  <c r="H66" i="3"/>
  <c r="A68" i="3"/>
  <c r="K65" i="3" l="1"/>
  <c r="L65" i="3"/>
  <c r="K64" i="3"/>
  <c r="L64" i="3"/>
  <c r="I67" i="3"/>
  <c r="J66" i="3"/>
  <c r="I66" i="3"/>
  <c r="J67" i="3"/>
  <c r="H68" i="3"/>
  <c r="A70" i="3"/>
  <c r="H71" i="3"/>
  <c r="A73" i="3"/>
  <c r="K66" i="3" l="1"/>
  <c r="L66" i="3"/>
  <c r="K67" i="3"/>
  <c r="L67" i="3"/>
  <c r="J69" i="3"/>
  <c r="I69" i="3"/>
  <c r="I68" i="3"/>
  <c r="J68" i="3"/>
  <c r="A75" i="3"/>
  <c r="H73" i="3"/>
  <c r="A72" i="3"/>
  <c r="H70" i="3"/>
  <c r="L69" i="3" l="1"/>
  <c r="K69" i="3"/>
  <c r="L68" i="3"/>
  <c r="K68" i="3"/>
  <c r="I71" i="3"/>
  <c r="I70" i="3"/>
  <c r="J70" i="3"/>
  <c r="J71" i="3"/>
  <c r="H72" i="3"/>
  <c r="A74" i="3"/>
  <c r="A77" i="3"/>
  <c r="H75" i="3"/>
  <c r="K70" i="3" l="1"/>
  <c r="L70" i="3"/>
  <c r="K71" i="3"/>
  <c r="L71" i="3"/>
  <c r="J73" i="3"/>
  <c r="I72" i="3"/>
  <c r="J72" i="3"/>
  <c r="I73" i="3"/>
  <c r="A79" i="3"/>
  <c r="H77" i="3"/>
  <c r="H74" i="3"/>
  <c r="A76" i="3"/>
  <c r="I75" i="3" l="1"/>
  <c r="L75" i="3" s="1"/>
  <c r="K72" i="3"/>
  <c r="L72" i="3"/>
  <c r="K73" i="3"/>
  <c r="L73" i="3"/>
  <c r="J74" i="3"/>
  <c r="I74" i="3"/>
  <c r="J75" i="3"/>
  <c r="H76" i="3"/>
  <c r="A78" i="3"/>
  <c r="H79" i="3"/>
  <c r="A81" i="3"/>
  <c r="K75" i="3" l="1"/>
  <c r="I77" i="3"/>
  <c r="K74" i="3"/>
  <c r="L74" i="3"/>
  <c r="J76" i="3"/>
  <c r="I76" i="3"/>
  <c r="J77" i="3"/>
  <c r="A83" i="3"/>
  <c r="H81" i="3"/>
  <c r="H78" i="3"/>
  <c r="A80" i="3"/>
  <c r="L76" i="3" l="1"/>
  <c r="K76" i="3"/>
  <c r="I79" i="3"/>
  <c r="L77" i="3"/>
  <c r="K77" i="3"/>
  <c r="I78" i="3"/>
  <c r="J78" i="3"/>
  <c r="J79" i="3"/>
  <c r="A82" i="3"/>
  <c r="H80" i="3"/>
  <c r="A85" i="3"/>
  <c r="H83" i="3"/>
  <c r="K78" i="3" l="1"/>
  <c r="L78" i="3"/>
  <c r="K79" i="3"/>
  <c r="L79" i="3"/>
  <c r="J80" i="3"/>
  <c r="I80" i="3"/>
  <c r="J81" i="3"/>
  <c r="I81" i="3"/>
  <c r="A87" i="3"/>
  <c r="H85" i="3"/>
  <c r="H82" i="3"/>
  <c r="A84" i="3"/>
  <c r="K81" i="3" l="1"/>
  <c r="L81" i="3"/>
  <c r="K80" i="3"/>
  <c r="L80" i="3"/>
  <c r="J83" i="3"/>
  <c r="J82" i="3"/>
  <c r="I82" i="3"/>
  <c r="I83" i="3"/>
  <c r="A86" i="3"/>
  <c r="H84" i="3"/>
  <c r="H87" i="3"/>
  <c r="A89" i="3"/>
  <c r="K83" i="3" l="1"/>
  <c r="L83" i="3"/>
  <c r="K82" i="3"/>
  <c r="L82" i="3"/>
  <c r="I85" i="3"/>
  <c r="J85" i="3"/>
  <c r="J84" i="3"/>
  <c r="I84" i="3"/>
  <c r="A91" i="3"/>
  <c r="H89" i="3"/>
  <c r="H86" i="3"/>
  <c r="A88" i="3"/>
  <c r="L84" i="3" l="1"/>
  <c r="K84" i="3"/>
  <c r="L85" i="3"/>
  <c r="K85" i="3"/>
  <c r="I87" i="3"/>
  <c r="I86" i="3"/>
  <c r="J87" i="3"/>
  <c r="J86" i="3"/>
  <c r="A90" i="3"/>
  <c r="H88" i="3"/>
  <c r="H91" i="3"/>
  <c r="A93" i="3"/>
  <c r="K86" i="3" l="1"/>
  <c r="L86" i="3"/>
  <c r="K87" i="3"/>
  <c r="L87" i="3"/>
  <c r="I89" i="3"/>
  <c r="I88" i="3"/>
  <c r="J88" i="3"/>
  <c r="J89" i="3"/>
  <c r="H93" i="3"/>
  <c r="H90" i="3"/>
  <c r="A92" i="3"/>
  <c r="K88" i="3" l="1"/>
  <c r="L88" i="3"/>
  <c r="K89" i="3"/>
  <c r="L89" i="3"/>
  <c r="J91" i="3"/>
  <c r="J90" i="3"/>
  <c r="I90" i="3"/>
  <c r="I91" i="3"/>
  <c r="H92" i="3"/>
  <c r="J93" i="3" l="1"/>
  <c r="K90" i="3"/>
  <c r="L90" i="3"/>
  <c r="K91" i="3"/>
  <c r="L91" i="3"/>
  <c r="I93" i="3"/>
  <c r="J92" i="3"/>
  <c r="I92" i="3"/>
  <c r="H95" i="3"/>
  <c r="A97" i="3"/>
  <c r="L92" i="3" l="1"/>
  <c r="K92" i="3"/>
  <c r="L93" i="3"/>
  <c r="K93" i="3"/>
  <c r="J95" i="3"/>
  <c r="I95" i="3"/>
  <c r="A96" i="3"/>
  <c r="H94" i="3"/>
  <c r="H97" i="3"/>
  <c r="A99" i="3"/>
  <c r="K95" i="3" l="1"/>
  <c r="L95" i="3"/>
  <c r="I94" i="3"/>
  <c r="J94" i="3"/>
  <c r="A101" i="3"/>
  <c r="H99" i="3"/>
  <c r="H96" i="3"/>
  <c r="A98" i="3"/>
  <c r="K94" i="3" l="1"/>
  <c r="L94" i="3"/>
  <c r="I97" i="3"/>
  <c r="J97" i="3"/>
  <c r="J96" i="3"/>
  <c r="I96" i="3"/>
  <c r="A100" i="3"/>
  <c r="H98" i="3"/>
  <c r="H101" i="3"/>
  <c r="A103" i="3"/>
  <c r="K96" i="3" l="1"/>
  <c r="L96" i="3"/>
  <c r="K97" i="3"/>
  <c r="L97" i="3"/>
  <c r="J99" i="3"/>
  <c r="I99" i="3"/>
  <c r="J98" i="3"/>
  <c r="I98" i="3"/>
  <c r="H103" i="3"/>
  <c r="A105" i="3"/>
  <c r="H100" i="3"/>
  <c r="A102" i="3"/>
  <c r="K98" i="3" l="1"/>
  <c r="L98" i="3"/>
  <c r="K99" i="3"/>
  <c r="L99" i="3"/>
  <c r="J100" i="3"/>
  <c r="I101" i="3"/>
  <c r="J101" i="3"/>
  <c r="I100" i="3"/>
  <c r="A104" i="3"/>
  <c r="H102" i="3"/>
  <c r="H105" i="3"/>
  <c r="A107" i="3"/>
  <c r="L100" i="3" l="1"/>
  <c r="K100" i="3"/>
  <c r="L101" i="3"/>
  <c r="K101" i="3"/>
  <c r="J102" i="3"/>
  <c r="J103" i="3"/>
  <c r="I103" i="3"/>
  <c r="I102" i="3"/>
  <c r="H107" i="3"/>
  <c r="A109" i="3"/>
  <c r="A106" i="3"/>
  <c r="H104" i="3"/>
  <c r="K103" i="3" l="1"/>
  <c r="L103" i="3"/>
  <c r="K102" i="3"/>
  <c r="L102" i="3"/>
  <c r="I105" i="3"/>
  <c r="J105" i="3"/>
  <c r="J104" i="3"/>
  <c r="I104" i="3"/>
  <c r="A108" i="3"/>
  <c r="H106" i="3"/>
  <c r="H109" i="3"/>
  <c r="A111" i="3"/>
  <c r="K104" i="3" l="1"/>
  <c r="L104" i="3"/>
  <c r="K105" i="3"/>
  <c r="L105" i="3"/>
  <c r="J107" i="3"/>
  <c r="I107" i="3"/>
  <c r="J106" i="3"/>
  <c r="I106" i="3"/>
  <c r="A113" i="3"/>
  <c r="H111" i="3"/>
  <c r="A110" i="3"/>
  <c r="H108" i="3"/>
  <c r="K106" i="3" l="1"/>
  <c r="L106" i="3"/>
  <c r="K107" i="3"/>
  <c r="L107" i="3"/>
  <c r="J108" i="3"/>
  <c r="J109" i="3"/>
  <c r="I109" i="3"/>
  <c r="I108" i="3"/>
  <c r="A112" i="3"/>
  <c r="H110" i="3"/>
  <c r="H113" i="3"/>
  <c r="A115" i="3"/>
  <c r="L108" i="3" l="1"/>
  <c r="K108" i="3"/>
  <c r="L109" i="3"/>
  <c r="K109" i="3"/>
  <c r="J110" i="3"/>
  <c r="J111" i="3"/>
  <c r="I111" i="3"/>
  <c r="I110" i="3"/>
  <c r="A117" i="3"/>
  <c r="H115" i="3"/>
  <c r="H112" i="3"/>
  <c r="A114" i="3"/>
  <c r="K111" i="3" l="1"/>
  <c r="L111" i="3"/>
  <c r="K110" i="3"/>
  <c r="L110" i="3"/>
  <c r="I113" i="3"/>
  <c r="J113" i="3"/>
  <c r="J112" i="3"/>
  <c r="I112" i="3"/>
  <c r="A116" i="3"/>
  <c r="H114" i="3"/>
  <c r="H117" i="3"/>
  <c r="A119" i="3"/>
  <c r="K112" i="3" l="1"/>
  <c r="L112" i="3"/>
  <c r="I115" i="3"/>
  <c r="K113" i="3"/>
  <c r="L113" i="3"/>
  <c r="J115" i="3"/>
  <c r="I114" i="3"/>
  <c r="J114" i="3"/>
  <c r="A121" i="3"/>
  <c r="H119" i="3"/>
  <c r="H116" i="3"/>
  <c r="A118" i="3"/>
  <c r="K114" i="3" l="1"/>
  <c r="L114" i="3"/>
  <c r="K115" i="3"/>
  <c r="L115" i="3"/>
  <c r="J116" i="3"/>
  <c r="J117" i="3"/>
  <c r="I117" i="3"/>
  <c r="I116" i="3"/>
  <c r="A120" i="3"/>
  <c r="H118" i="3"/>
  <c r="H121" i="3"/>
  <c r="A123" i="3"/>
  <c r="L116" i="3" l="1"/>
  <c r="K116" i="3"/>
  <c r="L117" i="3"/>
  <c r="K117" i="3"/>
  <c r="J118" i="3"/>
  <c r="I119" i="3"/>
  <c r="J119" i="3"/>
  <c r="I118" i="3"/>
  <c r="A125" i="3"/>
  <c r="H123" i="3"/>
  <c r="H120" i="3"/>
  <c r="A122" i="3"/>
  <c r="K118" i="3" l="1"/>
  <c r="L118" i="3"/>
  <c r="K119" i="3"/>
  <c r="L119" i="3"/>
  <c r="I121" i="3"/>
  <c r="J121" i="3"/>
  <c r="J120" i="3"/>
  <c r="I120" i="3"/>
  <c r="A124" i="3"/>
  <c r="H122" i="3"/>
  <c r="H125" i="3"/>
  <c r="K120" i="3" l="1"/>
  <c r="L120" i="3"/>
  <c r="K121" i="3"/>
  <c r="L121" i="3"/>
  <c r="J123" i="3"/>
  <c r="I123" i="3"/>
  <c r="J122" i="3"/>
  <c r="I122" i="3"/>
  <c r="H124" i="3"/>
  <c r="K122" i="3" l="1"/>
  <c r="L122" i="3"/>
  <c r="K123" i="3"/>
  <c r="L123" i="3"/>
  <c r="J124" i="3"/>
  <c r="J125" i="3"/>
  <c r="I125" i="3"/>
  <c r="I124" i="3"/>
  <c r="H127" i="3"/>
  <c r="A129" i="3"/>
  <c r="L124" i="3" l="1"/>
  <c r="K124" i="3"/>
  <c r="L125" i="3"/>
  <c r="K125" i="3"/>
  <c r="A131" i="3"/>
  <c r="H129" i="3"/>
  <c r="H126" i="3"/>
  <c r="A128" i="3"/>
  <c r="I127" i="3" l="1"/>
  <c r="J127" i="3"/>
  <c r="J126" i="3"/>
  <c r="I126" i="3"/>
  <c r="A130" i="3"/>
  <c r="H128" i="3"/>
  <c r="H131" i="3"/>
  <c r="A133" i="3"/>
  <c r="K126" i="3" l="1"/>
  <c r="L126" i="3"/>
  <c r="K127" i="3"/>
  <c r="L127" i="3"/>
  <c r="I128" i="3"/>
  <c r="J128" i="3"/>
  <c r="J129" i="3"/>
  <c r="I129" i="3"/>
  <c r="A135" i="3"/>
  <c r="H133" i="3"/>
  <c r="H130" i="3"/>
  <c r="A132" i="3"/>
  <c r="K129" i="3" l="1"/>
  <c r="L129" i="3"/>
  <c r="K128" i="3"/>
  <c r="L128" i="3"/>
  <c r="J130" i="3"/>
  <c r="J131" i="3"/>
  <c r="I131" i="3"/>
  <c r="I130" i="3"/>
  <c r="A134" i="3"/>
  <c r="H132" i="3"/>
  <c r="H135" i="3"/>
  <c r="A137" i="3"/>
  <c r="K130" i="3" l="1"/>
  <c r="L130" i="3"/>
  <c r="K131" i="3"/>
  <c r="L131" i="3"/>
  <c r="I132" i="3"/>
  <c r="J132" i="3"/>
  <c r="J133" i="3"/>
  <c r="I133" i="3"/>
  <c r="A139" i="3"/>
  <c r="H137" i="3"/>
  <c r="H134" i="3"/>
  <c r="A136" i="3"/>
  <c r="L133" i="3" l="1"/>
  <c r="K133" i="3"/>
  <c r="L132" i="3"/>
  <c r="K132" i="3"/>
  <c r="I135" i="3"/>
  <c r="J135" i="3"/>
  <c r="J134" i="3"/>
  <c r="I134" i="3"/>
  <c r="A138" i="3"/>
  <c r="H136" i="3"/>
  <c r="H139" i="3"/>
  <c r="A141" i="3"/>
  <c r="K134" i="3" l="1"/>
  <c r="L134" i="3"/>
  <c r="K135" i="3"/>
  <c r="L135" i="3"/>
  <c r="J137" i="3"/>
  <c r="I137" i="3"/>
  <c r="J136" i="3"/>
  <c r="I136" i="3"/>
  <c r="A143" i="3"/>
  <c r="H141" i="3"/>
  <c r="H138" i="3"/>
  <c r="A140" i="3"/>
  <c r="K136" i="3" l="1"/>
  <c r="L136" i="3"/>
  <c r="K137" i="3"/>
  <c r="L137" i="3"/>
  <c r="J138" i="3"/>
  <c r="J139" i="3"/>
  <c r="I139" i="3"/>
  <c r="I138" i="3"/>
  <c r="A142" i="3"/>
  <c r="H140" i="3"/>
  <c r="H143" i="3"/>
  <c r="A145" i="3"/>
  <c r="K138" i="3" l="1"/>
  <c r="L138" i="3"/>
  <c r="K139" i="3"/>
  <c r="L139" i="3"/>
  <c r="J140" i="3"/>
  <c r="I141" i="3"/>
  <c r="J141" i="3"/>
  <c r="I140" i="3"/>
  <c r="H145" i="3"/>
  <c r="A147" i="3"/>
  <c r="H142" i="3"/>
  <c r="A144" i="3"/>
  <c r="L140" i="3" l="1"/>
  <c r="K140" i="3"/>
  <c r="L141" i="3"/>
  <c r="K141" i="3"/>
  <c r="I143" i="3"/>
  <c r="J143" i="3"/>
  <c r="J142" i="3"/>
  <c r="I142" i="3"/>
  <c r="A146" i="3"/>
  <c r="H144" i="3"/>
  <c r="H147" i="3"/>
  <c r="A149" i="3"/>
  <c r="K142" i="3" l="1"/>
  <c r="L142" i="3"/>
  <c r="K143" i="3"/>
  <c r="L143" i="3"/>
  <c r="J145" i="3"/>
  <c r="I145" i="3"/>
  <c r="J144" i="3"/>
  <c r="I144" i="3"/>
  <c r="A151" i="3"/>
  <c r="H149" i="3"/>
  <c r="A148" i="3"/>
  <c r="H146" i="3"/>
  <c r="K144" i="3" l="1"/>
  <c r="L144" i="3"/>
  <c r="K145" i="3"/>
  <c r="L145" i="3"/>
  <c r="I146" i="3"/>
  <c r="J146" i="3"/>
  <c r="I147" i="3"/>
  <c r="J147" i="3"/>
  <c r="H148" i="3"/>
  <c r="A150" i="3"/>
  <c r="H151" i="3"/>
  <c r="K147" i="3" l="1"/>
  <c r="L147" i="3"/>
  <c r="K146" i="3"/>
  <c r="L146" i="3"/>
  <c r="J148" i="3"/>
  <c r="I149" i="3"/>
  <c r="J149" i="3"/>
  <c r="I148" i="3"/>
  <c r="H150" i="3"/>
  <c r="L149" i="3" l="1"/>
  <c r="K149" i="3"/>
  <c r="L148" i="3"/>
  <c r="K148" i="3"/>
  <c r="I151" i="3"/>
  <c r="J151" i="3"/>
  <c r="J150" i="3"/>
  <c r="I150" i="3"/>
  <c r="H153" i="3"/>
  <c r="A155" i="3"/>
  <c r="K150" i="3" l="1"/>
  <c r="L150" i="3"/>
  <c r="K151" i="3"/>
  <c r="L151" i="3"/>
  <c r="H152" i="3"/>
  <c r="A154" i="3"/>
  <c r="A157" i="3"/>
  <c r="H155" i="3"/>
  <c r="I152" i="3" l="1"/>
  <c r="J152" i="3"/>
  <c r="J153" i="3"/>
  <c r="I153" i="3"/>
  <c r="A159" i="3"/>
  <c r="H157" i="3"/>
  <c r="A156" i="3"/>
  <c r="H154" i="3"/>
  <c r="K153" i="3" l="1"/>
  <c r="L153" i="3"/>
  <c r="K152" i="3"/>
  <c r="L152" i="3"/>
  <c r="J154" i="3"/>
  <c r="J155" i="3"/>
  <c r="I155" i="3"/>
  <c r="I154" i="3"/>
  <c r="H156" i="3"/>
  <c r="A158" i="3"/>
  <c r="A161" i="3"/>
  <c r="H159" i="3"/>
  <c r="K154" i="3" l="1"/>
  <c r="L154" i="3"/>
  <c r="K155" i="3"/>
  <c r="L155" i="3"/>
  <c r="I157" i="3"/>
  <c r="J157" i="3"/>
  <c r="J156" i="3"/>
  <c r="I156" i="3"/>
  <c r="H161" i="3"/>
  <c r="A163" i="3"/>
  <c r="A160" i="3"/>
  <c r="H158" i="3"/>
  <c r="L156" i="3" l="1"/>
  <c r="K156" i="3"/>
  <c r="L157" i="3"/>
  <c r="K157" i="3"/>
  <c r="I159" i="3"/>
  <c r="J159" i="3"/>
  <c r="J158" i="3"/>
  <c r="I158" i="3"/>
  <c r="H160" i="3"/>
  <c r="A162" i="3"/>
  <c r="A165" i="3"/>
  <c r="H163" i="3"/>
  <c r="K158" i="3" l="1"/>
  <c r="L158" i="3"/>
  <c r="K159" i="3"/>
  <c r="L159" i="3"/>
  <c r="J160" i="3"/>
  <c r="I161" i="3"/>
  <c r="J161" i="3"/>
  <c r="I160" i="3"/>
  <c r="H165" i="3"/>
  <c r="A167" i="3"/>
  <c r="A164" i="3"/>
  <c r="H162" i="3"/>
  <c r="K161" i="3" l="1"/>
  <c r="L161" i="3"/>
  <c r="K160" i="3"/>
  <c r="L160" i="3"/>
  <c r="I162" i="3"/>
  <c r="J162" i="3"/>
  <c r="I163" i="3"/>
  <c r="J163" i="3"/>
  <c r="H164" i="3"/>
  <c r="A166" i="3"/>
  <c r="A169" i="3"/>
  <c r="H167" i="3"/>
  <c r="K163" i="3" l="1"/>
  <c r="L163" i="3"/>
  <c r="K162" i="3"/>
  <c r="L162" i="3"/>
  <c r="I165" i="3"/>
  <c r="J165" i="3"/>
  <c r="J164" i="3"/>
  <c r="I164" i="3"/>
  <c r="A171" i="3"/>
  <c r="H169" i="3"/>
  <c r="A168" i="3"/>
  <c r="H166" i="3"/>
  <c r="L164" i="3" l="1"/>
  <c r="K164" i="3"/>
  <c r="L165" i="3"/>
  <c r="K165" i="3"/>
  <c r="H171" i="3"/>
  <c r="J166" i="3"/>
  <c r="I166" i="3"/>
  <c r="I167" i="3"/>
  <c r="J167" i="3"/>
  <c r="H168" i="3"/>
  <c r="A170" i="3"/>
  <c r="K166" i="3" l="1"/>
  <c r="L166" i="3"/>
  <c r="K167" i="3"/>
  <c r="L167" i="3"/>
  <c r="H170" i="3"/>
  <c r="J168" i="3"/>
  <c r="I169" i="3"/>
  <c r="J169" i="3"/>
  <c r="I168" i="3"/>
  <c r="K168" i="3" l="1"/>
  <c r="L168" i="3"/>
  <c r="K169" i="3"/>
  <c r="L169" i="3"/>
  <c r="J170" i="3"/>
  <c r="J171" i="3"/>
  <c r="I171" i="3"/>
  <c r="I170" i="3"/>
  <c r="K170" i="3" l="1"/>
  <c r="L170" i="3"/>
  <c r="K171" i="3"/>
  <c r="L171"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s>
</file>

<file path=xl/sharedStrings.xml><?xml version="1.0" encoding="utf-8"?>
<sst xmlns="http://schemas.openxmlformats.org/spreadsheetml/2006/main" count="3185" uniqueCount="96">
  <si>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</si>
  <si>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</si>
  <si>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</si>
  <si>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</si>
  <si>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</si>
  <si>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</si>
  <si>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</si>
  <si>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</si>
  <si>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</si>
  <si>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</si>
  <si>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</si>
  <si>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</si>
  <si>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</si>
  <si>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</si>
  <si>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</si>
  <si>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</si>
  <si>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</si>
  <si>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</si>
  <si>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</si>
  <si>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</si>
  <si>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height</t>
  </si>
  <si>
    <t>high</t>
  </si>
  <si>
    <t>mid</t>
  </si>
  <si>
    <t>low</t>
  </si>
  <si>
    <t>base</t>
  </si>
  <si>
    <t>Averages</t>
  </si>
  <si>
    <t>Total</t>
  </si>
  <si>
    <t>Veronica</t>
  </si>
  <si>
    <t>CJV</t>
  </si>
  <si>
    <t>angle</t>
  </si>
  <si>
    <t>vertical</t>
  </si>
  <si>
    <t>flat</t>
  </si>
  <si>
    <t>JD</t>
  </si>
  <si>
    <t>QJCDY</t>
  </si>
  <si>
    <t>Qianzi</t>
  </si>
  <si>
    <t>JCK</t>
  </si>
  <si>
    <t>Kenny</t>
  </si>
  <si>
    <t>CJK</t>
  </si>
  <si>
    <t>JC Winner</t>
  </si>
  <si>
    <t>JCD</t>
  </si>
  <si>
    <t>QJ</t>
  </si>
  <si>
    <t>OT</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</si>
  <si>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</si>
  <si>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</si>
  <si>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</si>
  <si>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</si>
  <si>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</si>
  <si>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</si>
  <si>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</si>
  <si>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</si>
  <si>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</si>
  <si>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</si>
  <si>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</si>
  <si>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</si>
  <si>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</si>
  <si>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</si>
  <si>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</si>
  <si>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</si>
  <si>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</si>
  <si>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</si>
  <si>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</si>
  <si>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</si>
  <si>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</si>
  <si>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</si>
  <si>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</si>
  <si>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</si>
  <si>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</si>
  <si>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</si>
  <si>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</si>
  <si>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</si>
  <si>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</si>
  <si>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</si>
  <si>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</si>
  <si>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</si>
  <si>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</si>
  <si>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</si>
  <si>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</si>
  <si>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</si>
  <si>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</si>
  <si>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</si>
  <si>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</si>
  <si>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</si>
  <si>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3R</t>
  </si>
  <si>
    <t>First</t>
  </si>
  <si>
    <t>MB3</t>
  </si>
  <si>
    <t>MA3</t>
  </si>
  <si>
    <t>Row Labels</t>
  </si>
  <si>
    <t>Success</t>
  </si>
  <si>
    <t>MB3 - Filter</t>
  </si>
  <si>
    <t>Success Rate</t>
  </si>
  <si>
    <t>(Multiple Items)</t>
  </si>
  <si>
    <t>Sample</t>
  </si>
  <si>
    <t>JVC</t>
  </si>
  <si>
    <t>JCDQ</t>
  </si>
  <si>
    <t>JQ</t>
  </si>
  <si>
    <t>Total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</si>
</sst>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center" vertical="center"/>
    </xf>
    <xf numFmtId="0" fontId="0" fillId="0" borderId="0" xfId="0" applyNumberFormat="1"/>
    <xf numFmtId="14" fontId="0" fillId="0" borderId="0" xfId="0" applyNumberFormat="1"/>
  </cellXfs>
  <cellStyles count="1">
    <cellStyle name="Normal" xfId="0" builtinId="0"/>
  </cellStyles>
  <dxfs count="16">
    <dxf>
      <numFmt numFmtId="0" formatCode="General"/>
    </dxf>
    <dxf>
      <numFmt numFmtId="0" formatCode="General"/>
    </dxf>
    <dxf>
      <numFmt numFmtId="19" formatCode="m/d/yy"/>
    </dxf>
    <dxf>
      <numFmt numFmtId="0" formatCode="General"/>
    </dxf>
    <dxf>
      <numFmt numFmtId="0" formatCode="General"/>
    </dxf>
    <dxf>
      <numFmt numFmtId="0" formatCode="General"/>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oneCell">
    <xdr:from>
      <xdr:col>10</xdr:col>
      <xdr:colOff>302260</xdr:colOff>
      <xdr:row>9</xdr:row>
      <xdr:rowOff>139700</xdr:rowOff>
    </xdr:from>
    <xdr:to>
      <xdr:col>13</xdr:col>
      <xdr:colOff>447040</xdr:colOff>
      <xdr:row>16</xdr:row>
      <xdr:rowOff>40640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7708900" y="1968500"/>
              <a:ext cx="1790700" cy="1323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444500</xdr:colOff>
      <xdr:row>9</xdr:row>
      <xdr:rowOff>137160</xdr:rowOff>
    </xdr:from>
    <xdr:to>
      <xdr:col>19</xdr:col>
      <xdr:colOff>15240</xdr:colOff>
      <xdr:row>15</xdr:row>
      <xdr:rowOff>175260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320020" y="196596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00.383452314818" createdVersion="8" refreshedVersion="8" minRefreshableVersion="3" recordCount="319" xr:uid="{244B5875-6B7C-0845-9379-3CEC55E8685E}">
  <cacheSource type="worksheet">
    <worksheetSource ref="A1:N320" sheet="Scores"/>
  </cacheSource>
  <cacheFields count="14">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5-23T00:00:00"/>
    </cacheField>
    <cacheField name="Game" numFmtId="0">
      <sharedItems containsSemiMixedTypes="0" containsString="0" containsNumber="1" containsInteger="1" minValue="1" maxValue="104"/>
    </cacheField>
    <cacheField name="Round" numFmtId="0">
      <sharedItems containsMixedTypes="1" containsNumber="1" containsInteger="1" minValue="1" maxValue="3" count="4">
        <n v="1"/>
        <n v="2"/>
        <n v="3"/>
        <s v="OT"/>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5.481337152778" createdVersion="8" refreshedVersion="8" minRefreshableVersion="3" recordCount="208" xr:uid="{886A572F-479C-CB4F-A067-188EDB0AE2C3}">
  <cacheSource type="worksheet">
    <worksheetSource ref="A1:L209" sheet="Clutch"/>
  </cacheSource>
  <cacheFields count="12">
    <cacheField name="Game" numFmtId="0">
      <sharedItems containsSemiMixedTypes="0" containsString="0" containsNumber="1" containsInteger="1" minValue="1" maxValue="113"/>
    </cacheField>
    <cacheField name="Order" numFmtId="0">
      <sharedItems/>
    </cacheField>
    <cacheField name="Player" numFmtId="0">
      <sharedItems count="2">
        <s v="Caleb"/>
        <s v="Joshua"/>
      </sharedItems>
    </cacheField>
    <cacheField name="1" numFmtId="0">
      <sharedItems containsSemiMixedTypes="0" containsString="0" containsNumber="1" containsInteger="1" minValue="0" maxValue="8"/>
    </cacheField>
    <cacheField name="2" numFmtId="0">
      <sharedItems containsSemiMixedTypes="0" containsString="0" containsNumber="1" containsInteger="1" minValue="0" maxValue="7"/>
    </cacheField>
    <cacheField name="3" numFmtId="0">
      <sharedItems containsSemiMixedTypes="0" containsString="0" containsNumber="1" containsInteger="1" minValue="0" maxValue="9"/>
    </cacheField>
    <cacheField name="OT" numFmtId="0">
      <sharedItems containsSemiMixedTypes="0" containsString="0" containsNumber="1" containsInteger="1" minValue="0" maxValue="5"/>
    </cacheField>
    <cacheField name="First" numFmtId="0">
      <sharedItems count="2">
        <s v="Caleb"/>
        <s v="Joshua"/>
      </sharedItems>
    </cacheField>
    <cacheField name="MB3" numFmtId="0">
      <sharedItems containsSemiMixedTypes="0" containsString="0" containsNumber="1" containsInteger="1" minValue="-14" maxValue="13"/>
    </cacheField>
    <cacheField name="MA3" numFmtId="0">
      <sharedItems containsSemiMixedTypes="0" containsString="0" containsNumber="1" containsInteger="1" minValue="-13" maxValue="16"/>
    </cacheField>
    <cacheField name="Success" numFmtId="0">
      <sharedItems containsMixedTypes="1" containsNumber="1" containsInteger="1" minValue="0" maxValue="1"/>
    </cacheField>
    <cacheField name="MB3 - Filter" numFmtId="0">
      <sharedItems containsMixedTypes="1" containsNumber="1" containsInteger="1" minValue="-3" maxValue="3" count="9">
        <s v="&gt;3"/>
        <s v="&lt;-3"/>
        <n v="3"/>
        <n v="2"/>
        <n v="-2"/>
        <n v="1"/>
        <n v="0"/>
        <n v="-1"/>
        <n v="-3"/>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5.639552546294" createdVersion="8" refreshedVersion="8" minRefreshableVersion="3" recordCount="103" xr:uid="{B3D768F6-0F02-F24A-B3FE-8E56CECAA2CF}">
  <cacheSource type="worksheet">
    <worksheetSource ref="A1:H104" sheet="Next Gen"/>
  </cacheSource>
  <cacheFields count="13">
    <cacheField name="Game" numFmtId="0">
      <sharedItems containsSemiMixedTypes="0" containsString="0" containsNumber="1" containsInteger="1" minValue="71" maxValue="115"/>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18T00:00:00" count="21">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4555335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9">
  <r>
    <x v="0"/>
    <x v="0"/>
    <x v="0"/>
    <d v="2025-02-19T00:00:00"/>
    <n v="1"/>
    <x v="0"/>
    <s v="CJQ"/>
    <n v="4"/>
    <n v="0"/>
    <n v="0"/>
    <m/>
    <m/>
    <m/>
    <m/>
  </r>
  <r>
    <x v="0"/>
    <x v="0"/>
    <x v="0"/>
    <d v="2025-02-19T00:00:00"/>
    <n v="1"/>
    <x v="1"/>
    <s v="CJQ"/>
    <n v="3"/>
    <n v="0"/>
    <n v="0"/>
    <m/>
    <m/>
    <m/>
    <m/>
  </r>
  <r>
    <x v="0"/>
    <x v="0"/>
    <x v="0"/>
    <d v="2025-02-19T00:00:00"/>
    <n v="1"/>
    <x v="2"/>
    <s v="CJQ"/>
    <n v="4"/>
    <n v="1"/>
    <n v="1"/>
    <m/>
    <m/>
    <m/>
    <m/>
  </r>
  <r>
    <x v="0"/>
    <x v="0"/>
    <x v="0"/>
    <d v="2025-02-19T00:00:00"/>
    <n v="2"/>
    <x v="0"/>
    <s v="JC"/>
    <n v="8"/>
    <n v="0"/>
    <m/>
    <m/>
    <m/>
    <m/>
    <m/>
  </r>
  <r>
    <x v="0"/>
    <x v="0"/>
    <x v="0"/>
    <d v="2025-02-19T00:00:00"/>
    <n v="2"/>
    <x v="1"/>
    <s v="JC"/>
    <n v="5"/>
    <n v="0"/>
    <m/>
    <m/>
    <m/>
    <m/>
    <m/>
  </r>
  <r>
    <x v="0"/>
    <x v="0"/>
    <x v="0"/>
    <d v="2025-02-19T00:00:00"/>
    <n v="2"/>
    <x v="2"/>
    <s v="JC"/>
    <n v="3"/>
    <n v="0"/>
    <m/>
    <m/>
    <m/>
    <m/>
    <m/>
  </r>
  <r>
    <x v="0"/>
    <x v="0"/>
    <x v="0"/>
    <d v="2025-02-20T00:00:00"/>
    <n v="3"/>
    <x v="0"/>
    <s v="JC"/>
    <n v="1"/>
    <n v="0"/>
    <m/>
    <m/>
    <m/>
    <m/>
    <m/>
  </r>
  <r>
    <x v="0"/>
    <x v="0"/>
    <x v="0"/>
    <d v="2025-02-20T00:00:00"/>
    <n v="3"/>
    <x v="1"/>
    <s v="JC"/>
    <n v="6"/>
    <n v="0"/>
    <m/>
    <m/>
    <m/>
    <m/>
    <m/>
  </r>
  <r>
    <x v="0"/>
    <x v="0"/>
    <x v="0"/>
    <d v="2025-02-20T00:00:00"/>
    <n v="3"/>
    <x v="2"/>
    <s v="JC"/>
    <n v="3"/>
    <n v="4"/>
    <m/>
    <m/>
    <m/>
    <m/>
    <m/>
  </r>
  <r>
    <x v="0"/>
    <x v="0"/>
    <x v="0"/>
    <d v="2025-02-20T00:00:00"/>
    <n v="4"/>
    <x v="0"/>
    <s v="CJQ"/>
    <n v="3"/>
    <n v="0"/>
    <n v="1"/>
    <m/>
    <m/>
    <m/>
    <m/>
  </r>
  <r>
    <x v="0"/>
    <x v="0"/>
    <x v="0"/>
    <d v="2025-02-20T00:00:00"/>
    <n v="4"/>
    <x v="1"/>
    <s v="CJQ"/>
    <n v="0"/>
    <n v="0"/>
    <n v="2"/>
    <m/>
    <m/>
    <m/>
    <m/>
  </r>
  <r>
    <x v="0"/>
    <x v="0"/>
    <x v="0"/>
    <d v="2025-02-20T00:00:00"/>
    <n v="4"/>
    <x v="2"/>
    <s v="CJQ"/>
    <n v="1"/>
    <n v="0"/>
    <n v="4"/>
    <m/>
    <m/>
    <m/>
    <m/>
  </r>
  <r>
    <x v="0"/>
    <x v="0"/>
    <x v="0"/>
    <d v="2025-02-20T00:00:00"/>
    <n v="5"/>
    <x v="0"/>
    <s v="QJC"/>
    <n v="5"/>
    <n v="1"/>
    <n v="1"/>
    <m/>
    <m/>
    <m/>
    <m/>
  </r>
  <r>
    <x v="0"/>
    <x v="0"/>
    <x v="0"/>
    <d v="2025-02-20T00:00:00"/>
    <n v="5"/>
    <x v="1"/>
    <s v="QJC"/>
    <n v="4"/>
    <n v="0"/>
    <n v="2"/>
    <m/>
    <m/>
    <m/>
    <m/>
  </r>
  <r>
    <x v="0"/>
    <x v="0"/>
    <x v="0"/>
    <d v="2025-02-20T00:00:00"/>
    <n v="5"/>
    <x v="2"/>
    <s v="QJC"/>
    <n v="2"/>
    <n v="0"/>
    <n v="0"/>
    <m/>
    <m/>
    <m/>
    <m/>
  </r>
  <r>
    <x v="0"/>
    <x v="0"/>
    <x v="0"/>
    <d v="2025-02-21T00:00:00"/>
    <n v="6"/>
    <x v="0"/>
    <s v="JC"/>
    <n v="7"/>
    <n v="0"/>
    <m/>
    <m/>
    <m/>
    <m/>
    <m/>
  </r>
  <r>
    <x v="0"/>
    <x v="0"/>
    <x v="0"/>
    <d v="2025-02-21T00:00:00"/>
    <n v="6"/>
    <x v="1"/>
    <s v="JC"/>
    <n v="2"/>
    <n v="4"/>
    <m/>
    <m/>
    <m/>
    <m/>
    <m/>
  </r>
  <r>
    <x v="0"/>
    <x v="0"/>
    <x v="0"/>
    <d v="2025-02-21T00:00:00"/>
    <n v="6"/>
    <x v="2"/>
    <s v="JC"/>
    <n v="1"/>
    <n v="0"/>
    <m/>
    <m/>
    <m/>
    <m/>
    <m/>
  </r>
  <r>
    <x v="0"/>
    <x v="0"/>
    <x v="0"/>
    <d v="2025-02-24T00:00:00"/>
    <n v="7"/>
    <x v="0"/>
    <s v="CJ"/>
    <n v="0"/>
    <n v="1"/>
    <m/>
    <m/>
    <m/>
    <m/>
    <m/>
  </r>
  <r>
    <x v="0"/>
    <x v="0"/>
    <x v="0"/>
    <d v="2025-02-24T00:00:00"/>
    <n v="7"/>
    <x v="1"/>
    <s v="CJ"/>
    <n v="5"/>
    <n v="2"/>
    <m/>
    <m/>
    <m/>
    <m/>
    <m/>
  </r>
  <r>
    <x v="0"/>
    <x v="0"/>
    <x v="0"/>
    <d v="2025-02-24T00:00:00"/>
    <n v="7"/>
    <x v="2"/>
    <s v="CJ"/>
    <n v="0"/>
    <n v="6"/>
    <m/>
    <m/>
    <m/>
    <m/>
    <m/>
  </r>
  <r>
    <x v="0"/>
    <x v="0"/>
    <x v="0"/>
    <d v="2025-02-24T00:00:00"/>
    <n v="8"/>
    <x v="0"/>
    <s v="CJ"/>
    <n v="0"/>
    <n v="1"/>
    <m/>
    <m/>
    <m/>
    <m/>
    <m/>
  </r>
  <r>
    <x v="0"/>
    <x v="0"/>
    <x v="0"/>
    <d v="2025-02-24T00:00:00"/>
    <n v="8"/>
    <x v="1"/>
    <s v="CJ"/>
    <n v="3"/>
    <n v="1"/>
    <m/>
    <m/>
    <m/>
    <m/>
    <m/>
  </r>
  <r>
    <x v="0"/>
    <x v="0"/>
    <x v="0"/>
    <d v="2025-02-24T00:00:00"/>
    <n v="8"/>
    <x v="2"/>
    <s v="CJ"/>
    <n v="3"/>
    <n v="0"/>
    <m/>
    <m/>
    <m/>
    <m/>
    <m/>
  </r>
  <r>
    <x v="0"/>
    <x v="0"/>
    <x v="0"/>
    <d v="2025-02-25T00:00:00"/>
    <n v="9"/>
    <x v="0"/>
    <s v="CJQ"/>
    <n v="2"/>
    <n v="1"/>
    <n v="0"/>
    <m/>
    <m/>
    <m/>
    <m/>
  </r>
  <r>
    <x v="0"/>
    <x v="0"/>
    <x v="0"/>
    <d v="2025-02-25T00:00:00"/>
    <n v="9"/>
    <x v="1"/>
    <s v="CJQ"/>
    <n v="5"/>
    <n v="3"/>
    <n v="1"/>
    <m/>
    <m/>
    <m/>
    <m/>
  </r>
  <r>
    <x v="0"/>
    <x v="0"/>
    <x v="0"/>
    <d v="2025-02-25T00:00:00"/>
    <n v="9"/>
    <x v="2"/>
    <s v="CJQ"/>
    <n v="2"/>
    <n v="7"/>
    <n v="3"/>
    <m/>
    <m/>
    <m/>
    <m/>
  </r>
  <r>
    <x v="0"/>
    <x v="0"/>
    <x v="0"/>
    <d v="2025-02-25T00:00:00"/>
    <n v="10"/>
    <x v="0"/>
    <s v="CJ"/>
    <n v="0"/>
    <n v="1"/>
    <m/>
    <m/>
    <m/>
    <m/>
    <m/>
  </r>
  <r>
    <x v="0"/>
    <x v="0"/>
    <x v="0"/>
    <d v="2025-02-25T00:00:00"/>
    <n v="10"/>
    <x v="1"/>
    <s v="CJ"/>
    <n v="3"/>
    <n v="0"/>
    <m/>
    <m/>
    <m/>
    <m/>
    <m/>
  </r>
  <r>
    <x v="0"/>
    <x v="0"/>
    <x v="0"/>
    <d v="2025-02-25T00:00:00"/>
    <n v="10"/>
    <x v="2"/>
    <s v="CJ"/>
    <n v="3"/>
    <n v="0"/>
    <m/>
    <m/>
    <m/>
    <m/>
    <m/>
  </r>
  <r>
    <x v="0"/>
    <x v="0"/>
    <x v="1"/>
    <d v="2025-02-26T00:00:00"/>
    <n v="11"/>
    <x v="0"/>
    <s v="DCJ"/>
    <n v="5"/>
    <n v="0"/>
    <m/>
    <n v="1"/>
    <m/>
    <m/>
    <m/>
  </r>
  <r>
    <x v="0"/>
    <x v="0"/>
    <x v="1"/>
    <d v="2025-02-26T00:00:00"/>
    <n v="11"/>
    <x v="1"/>
    <s v="DCJ"/>
    <n v="6"/>
    <n v="2"/>
    <m/>
    <n v="3"/>
    <m/>
    <m/>
    <m/>
  </r>
  <r>
    <x v="0"/>
    <x v="0"/>
    <x v="1"/>
    <d v="2025-02-26T00:00:00"/>
    <n v="11"/>
    <x v="2"/>
    <s v="DCJ"/>
    <n v="3"/>
    <n v="3"/>
    <m/>
    <n v="2"/>
    <m/>
    <m/>
    <m/>
  </r>
  <r>
    <x v="0"/>
    <x v="0"/>
    <x v="1"/>
    <d v="2025-02-27T00:00:00"/>
    <n v="12"/>
    <x v="0"/>
    <s v="CJD"/>
    <n v="1"/>
    <n v="0"/>
    <m/>
    <n v="2"/>
    <m/>
    <m/>
    <m/>
  </r>
  <r>
    <x v="0"/>
    <x v="0"/>
    <x v="1"/>
    <d v="2025-02-27T00:00:00"/>
    <n v="12"/>
    <x v="1"/>
    <s v="CJD"/>
    <n v="6"/>
    <n v="1"/>
    <m/>
    <n v="0"/>
    <m/>
    <m/>
    <m/>
  </r>
  <r>
    <x v="0"/>
    <x v="0"/>
    <x v="1"/>
    <d v="2025-02-27T00:00:00"/>
    <n v="12"/>
    <x v="2"/>
    <s v="CJD"/>
    <n v="3"/>
    <n v="2"/>
    <m/>
    <n v="1"/>
    <m/>
    <m/>
    <m/>
  </r>
  <r>
    <x v="0"/>
    <x v="0"/>
    <x v="1"/>
    <d v="2025-02-27T00:00:00"/>
    <n v="13"/>
    <x v="0"/>
    <s v="DCJ"/>
    <n v="3"/>
    <n v="0"/>
    <m/>
    <n v="0"/>
    <m/>
    <m/>
    <m/>
  </r>
  <r>
    <x v="0"/>
    <x v="0"/>
    <x v="1"/>
    <d v="2025-02-27T00:00:00"/>
    <n v="13"/>
    <x v="1"/>
    <s v="DCJ"/>
    <n v="5"/>
    <n v="1"/>
    <m/>
    <n v="0"/>
    <m/>
    <m/>
    <m/>
  </r>
  <r>
    <x v="0"/>
    <x v="0"/>
    <x v="1"/>
    <d v="2025-02-27T00:00:00"/>
    <n v="13"/>
    <x v="2"/>
    <s v="DCJ"/>
    <n v="3"/>
    <n v="0"/>
    <m/>
    <n v="0"/>
    <m/>
    <m/>
    <m/>
  </r>
  <r>
    <x v="0"/>
    <x v="0"/>
    <x v="1"/>
    <d v="2025-02-28T00:00:00"/>
    <n v="14"/>
    <x v="0"/>
    <s v="JC"/>
    <n v="5"/>
    <n v="1"/>
    <m/>
    <m/>
    <m/>
    <m/>
    <m/>
  </r>
  <r>
    <x v="0"/>
    <x v="0"/>
    <x v="1"/>
    <d v="2025-02-28T00:00:00"/>
    <n v="14"/>
    <x v="1"/>
    <s v="JC"/>
    <n v="3"/>
    <n v="1"/>
    <m/>
    <m/>
    <m/>
    <m/>
    <m/>
  </r>
  <r>
    <x v="0"/>
    <x v="0"/>
    <x v="1"/>
    <d v="2025-02-28T00:00:00"/>
    <n v="14"/>
    <x v="2"/>
    <s v="JC"/>
    <n v="3"/>
    <n v="1"/>
    <m/>
    <m/>
    <m/>
    <m/>
    <m/>
  </r>
  <r>
    <x v="0"/>
    <x v="0"/>
    <x v="1"/>
    <d v="2025-02-28T00:00:00"/>
    <n v="15"/>
    <x v="0"/>
    <s v="CJ"/>
    <n v="2"/>
    <n v="1"/>
    <m/>
    <m/>
    <m/>
    <m/>
    <m/>
  </r>
  <r>
    <x v="0"/>
    <x v="0"/>
    <x v="1"/>
    <d v="2025-02-28T00:00:00"/>
    <n v="15"/>
    <x v="1"/>
    <s v="CJ"/>
    <n v="3"/>
    <n v="0"/>
    <m/>
    <m/>
    <m/>
    <m/>
    <m/>
  </r>
  <r>
    <x v="0"/>
    <x v="0"/>
    <x v="1"/>
    <d v="2025-02-28T00:00:00"/>
    <n v="15"/>
    <x v="2"/>
    <s v="CJ"/>
    <n v="0"/>
    <n v="2"/>
    <m/>
    <m/>
    <m/>
    <m/>
    <m/>
  </r>
  <r>
    <x v="0"/>
    <x v="0"/>
    <x v="1"/>
    <d v="2025-03-04T00:00:00"/>
    <n v="16"/>
    <x v="0"/>
    <s v="DJC"/>
    <n v="3"/>
    <n v="1"/>
    <m/>
    <n v="1"/>
    <m/>
    <m/>
    <m/>
  </r>
  <r>
    <x v="0"/>
    <x v="0"/>
    <x v="1"/>
    <d v="2025-03-04T00:00:00"/>
    <n v="16"/>
    <x v="1"/>
    <s v="DJC"/>
    <n v="6"/>
    <n v="0"/>
    <m/>
    <n v="2"/>
    <m/>
    <m/>
    <m/>
  </r>
  <r>
    <x v="0"/>
    <x v="0"/>
    <x v="1"/>
    <d v="2025-03-04T00:00:00"/>
    <n v="16"/>
    <x v="2"/>
    <s v="DJC"/>
    <n v="0"/>
    <n v="0"/>
    <m/>
    <n v="2"/>
    <m/>
    <m/>
    <m/>
  </r>
  <r>
    <x v="0"/>
    <x v="0"/>
    <x v="1"/>
    <d v="2025-03-05T00:00:00"/>
    <n v="17"/>
    <x v="0"/>
    <s v="JC"/>
    <n v="5"/>
    <n v="0"/>
    <m/>
    <m/>
    <m/>
    <m/>
    <m/>
  </r>
  <r>
    <x v="0"/>
    <x v="0"/>
    <x v="1"/>
    <d v="2025-03-05T00:00:00"/>
    <n v="17"/>
    <x v="1"/>
    <s v="JC"/>
    <n v="0"/>
    <n v="1"/>
    <m/>
    <m/>
    <m/>
    <m/>
    <m/>
  </r>
  <r>
    <x v="0"/>
    <x v="0"/>
    <x v="1"/>
    <d v="2025-03-05T00:00:00"/>
    <n v="17"/>
    <x v="2"/>
    <s v="JC"/>
    <n v="3"/>
    <n v="0"/>
    <m/>
    <m/>
    <m/>
    <m/>
    <m/>
  </r>
  <r>
    <x v="0"/>
    <x v="0"/>
    <x v="1"/>
    <d v="2025-03-06T00:00:00"/>
    <n v="18"/>
    <x v="0"/>
    <s v="CJ"/>
    <n v="5"/>
    <n v="1"/>
    <m/>
    <m/>
    <m/>
    <m/>
    <m/>
  </r>
  <r>
    <x v="0"/>
    <x v="0"/>
    <x v="1"/>
    <d v="2025-03-06T00:00:00"/>
    <n v="18"/>
    <x v="1"/>
    <s v="CJ"/>
    <n v="4"/>
    <n v="0"/>
    <m/>
    <m/>
    <m/>
    <m/>
    <m/>
  </r>
  <r>
    <x v="0"/>
    <x v="0"/>
    <x v="1"/>
    <d v="2025-03-06T00:00:00"/>
    <n v="18"/>
    <x v="2"/>
    <s v="CJ"/>
    <n v="0"/>
    <n v="3"/>
    <m/>
    <m/>
    <m/>
    <m/>
    <m/>
  </r>
  <r>
    <x v="0"/>
    <x v="0"/>
    <x v="2"/>
    <d v="2025-03-06T00:00:00"/>
    <n v="19"/>
    <x v="0"/>
    <s v="JC"/>
    <n v="0"/>
    <n v="4"/>
    <m/>
    <m/>
    <m/>
    <m/>
    <m/>
  </r>
  <r>
    <x v="0"/>
    <x v="0"/>
    <x v="2"/>
    <d v="2025-03-06T00:00:00"/>
    <n v="19"/>
    <x v="1"/>
    <s v="JC"/>
    <n v="2"/>
    <n v="1"/>
    <m/>
    <m/>
    <m/>
    <m/>
    <m/>
  </r>
  <r>
    <x v="0"/>
    <x v="0"/>
    <x v="2"/>
    <d v="2025-03-06T00:00:00"/>
    <n v="19"/>
    <x v="2"/>
    <s v="JC"/>
    <n v="3"/>
    <n v="3"/>
    <m/>
    <m/>
    <m/>
    <m/>
    <m/>
  </r>
  <r>
    <x v="0"/>
    <x v="0"/>
    <x v="1"/>
    <d v="2025-03-07T00:00:00"/>
    <n v="20"/>
    <x v="0"/>
    <s v="JC"/>
    <n v="1"/>
    <n v="1"/>
    <m/>
    <m/>
    <m/>
    <m/>
    <m/>
  </r>
  <r>
    <x v="0"/>
    <x v="0"/>
    <x v="1"/>
    <d v="2025-03-07T00:00:00"/>
    <n v="20"/>
    <x v="1"/>
    <s v="JC"/>
    <n v="1"/>
    <n v="0"/>
    <m/>
    <m/>
    <m/>
    <m/>
    <m/>
  </r>
  <r>
    <x v="0"/>
    <x v="0"/>
    <x v="1"/>
    <d v="2025-03-07T00:00:00"/>
    <n v="20"/>
    <x v="2"/>
    <s v="JC"/>
    <n v="2"/>
    <n v="1"/>
    <m/>
    <m/>
    <m/>
    <m/>
    <m/>
  </r>
  <r>
    <x v="0"/>
    <x v="0"/>
    <x v="1"/>
    <d v="2025-03-10T00:00:00"/>
    <n v="21"/>
    <x v="0"/>
    <s v="CJ"/>
    <n v="0"/>
    <n v="2"/>
    <m/>
    <m/>
    <m/>
    <m/>
    <m/>
  </r>
  <r>
    <x v="0"/>
    <x v="0"/>
    <x v="1"/>
    <d v="2025-03-10T00:00:00"/>
    <n v="21"/>
    <x v="1"/>
    <s v="CJ"/>
    <n v="6"/>
    <n v="3"/>
    <m/>
    <m/>
    <m/>
    <m/>
    <m/>
  </r>
  <r>
    <x v="0"/>
    <x v="0"/>
    <x v="1"/>
    <d v="2025-03-10T00:00:00"/>
    <n v="21"/>
    <x v="2"/>
    <s v="CJ"/>
    <n v="4"/>
    <n v="2"/>
    <m/>
    <m/>
    <m/>
    <m/>
    <m/>
  </r>
  <r>
    <x v="0"/>
    <x v="0"/>
    <x v="1"/>
    <d v="2025-03-11T00:00:00"/>
    <n v="22"/>
    <x v="0"/>
    <s v="CJ"/>
    <n v="3"/>
    <n v="0"/>
    <m/>
    <m/>
    <m/>
    <m/>
    <m/>
  </r>
  <r>
    <x v="0"/>
    <x v="0"/>
    <x v="1"/>
    <d v="2025-03-11T00:00:00"/>
    <n v="22"/>
    <x v="1"/>
    <s v="CJ"/>
    <n v="1"/>
    <n v="0"/>
    <m/>
    <m/>
    <m/>
    <m/>
    <m/>
  </r>
  <r>
    <x v="0"/>
    <x v="0"/>
    <x v="1"/>
    <d v="2025-03-11T00:00:00"/>
    <n v="22"/>
    <x v="2"/>
    <s v="CJ"/>
    <n v="0"/>
    <n v="0"/>
    <m/>
    <m/>
    <m/>
    <m/>
    <m/>
  </r>
  <r>
    <x v="0"/>
    <x v="0"/>
    <x v="1"/>
    <d v="2025-03-12T00:00:00"/>
    <n v="23"/>
    <x v="0"/>
    <s v="JC"/>
    <n v="4"/>
    <n v="0"/>
    <m/>
    <m/>
    <m/>
    <m/>
    <m/>
  </r>
  <r>
    <x v="0"/>
    <x v="0"/>
    <x v="1"/>
    <d v="2025-03-12T00:00:00"/>
    <n v="23"/>
    <x v="1"/>
    <s v="JC"/>
    <n v="0"/>
    <n v="1"/>
    <m/>
    <m/>
    <m/>
    <m/>
    <m/>
  </r>
  <r>
    <x v="0"/>
    <x v="0"/>
    <x v="1"/>
    <d v="2025-03-12T00:00:00"/>
    <n v="23"/>
    <x v="2"/>
    <s v="JC"/>
    <n v="7"/>
    <n v="1"/>
    <m/>
    <m/>
    <m/>
    <m/>
    <m/>
  </r>
  <r>
    <x v="0"/>
    <x v="0"/>
    <x v="1"/>
    <d v="2025-03-13T00:00:00"/>
    <n v="24"/>
    <x v="0"/>
    <s v="JC"/>
    <n v="7"/>
    <n v="1"/>
    <m/>
    <m/>
    <m/>
    <m/>
    <m/>
  </r>
  <r>
    <x v="0"/>
    <x v="0"/>
    <x v="1"/>
    <d v="2025-03-13T00:00:00"/>
    <n v="24"/>
    <x v="1"/>
    <s v="JC"/>
    <n v="2"/>
    <n v="0"/>
    <m/>
    <m/>
    <m/>
    <m/>
    <m/>
  </r>
  <r>
    <x v="0"/>
    <x v="0"/>
    <x v="1"/>
    <d v="2025-03-13T00:00:00"/>
    <n v="24"/>
    <x v="2"/>
    <s v="JC"/>
    <n v="1"/>
    <n v="0"/>
    <m/>
    <m/>
    <m/>
    <m/>
    <m/>
  </r>
  <r>
    <x v="0"/>
    <x v="0"/>
    <x v="0"/>
    <d v="2025-03-24T00:00:00"/>
    <n v="25"/>
    <x v="0"/>
    <s v="CJD"/>
    <n v="0"/>
    <n v="2"/>
    <m/>
    <n v="1"/>
    <m/>
    <m/>
    <m/>
  </r>
  <r>
    <x v="0"/>
    <x v="0"/>
    <x v="0"/>
    <d v="2025-03-24T00:00:00"/>
    <n v="25"/>
    <x v="1"/>
    <s v="CJD"/>
    <n v="4"/>
    <n v="0"/>
    <m/>
    <n v="0"/>
    <m/>
    <m/>
    <m/>
  </r>
  <r>
    <x v="0"/>
    <x v="0"/>
    <x v="0"/>
    <d v="2025-03-24T00:00:00"/>
    <n v="25"/>
    <x v="2"/>
    <s v="CJD"/>
    <n v="2"/>
    <n v="1"/>
    <m/>
    <n v="0"/>
    <m/>
    <m/>
    <m/>
  </r>
  <r>
    <x v="0"/>
    <x v="0"/>
    <x v="1"/>
    <d v="2025-03-25T00:00:00"/>
    <n v="26"/>
    <x v="0"/>
    <s v="CJ"/>
    <n v="6"/>
    <n v="5"/>
    <m/>
    <m/>
    <m/>
    <m/>
    <m/>
  </r>
  <r>
    <x v="0"/>
    <x v="0"/>
    <x v="1"/>
    <d v="2025-03-25T00:00:00"/>
    <n v="26"/>
    <x v="1"/>
    <s v="CJ"/>
    <n v="3"/>
    <n v="3"/>
    <m/>
    <m/>
    <m/>
    <m/>
    <m/>
  </r>
  <r>
    <x v="0"/>
    <x v="0"/>
    <x v="1"/>
    <d v="2025-03-25T00:00:00"/>
    <n v="26"/>
    <x v="2"/>
    <s v="CJ"/>
    <n v="3"/>
    <n v="3"/>
    <m/>
    <m/>
    <m/>
    <m/>
    <m/>
  </r>
  <r>
    <x v="0"/>
    <x v="0"/>
    <x v="1"/>
    <d v="2025-03-26T00:00:00"/>
    <n v="27"/>
    <x v="0"/>
    <s v="JCQ"/>
    <n v="2"/>
    <n v="0"/>
    <n v="1"/>
    <m/>
    <m/>
    <m/>
    <m/>
  </r>
  <r>
    <x v="0"/>
    <x v="0"/>
    <x v="1"/>
    <d v="2025-03-26T00:00:00"/>
    <n v="27"/>
    <x v="1"/>
    <s v="JCQ"/>
    <n v="4"/>
    <n v="0"/>
    <n v="2"/>
    <m/>
    <m/>
    <m/>
    <m/>
  </r>
  <r>
    <x v="0"/>
    <x v="0"/>
    <x v="1"/>
    <d v="2025-03-26T00:00:00"/>
    <n v="27"/>
    <x v="2"/>
    <s v="JCQ"/>
    <n v="4"/>
    <n v="2"/>
    <n v="1"/>
    <m/>
    <m/>
    <m/>
    <m/>
  </r>
  <r>
    <x v="0"/>
    <x v="0"/>
    <x v="1"/>
    <d v="2025-03-27T00:00:00"/>
    <n v="28"/>
    <x v="0"/>
    <s v="CJ"/>
    <n v="2"/>
    <n v="2"/>
    <m/>
    <m/>
    <m/>
    <m/>
    <m/>
  </r>
  <r>
    <x v="0"/>
    <x v="0"/>
    <x v="1"/>
    <d v="2025-03-27T00:00:00"/>
    <n v="28"/>
    <x v="1"/>
    <s v="CJ"/>
    <n v="3"/>
    <n v="1"/>
    <m/>
    <m/>
    <m/>
    <m/>
    <m/>
  </r>
  <r>
    <x v="0"/>
    <x v="0"/>
    <x v="1"/>
    <d v="2025-03-27T00:00:00"/>
    <n v="28"/>
    <x v="2"/>
    <s v="CJ"/>
    <n v="2"/>
    <n v="1"/>
    <m/>
    <m/>
    <m/>
    <m/>
    <m/>
  </r>
  <r>
    <x v="0"/>
    <x v="0"/>
    <x v="1"/>
    <d v="2025-03-28T00:00:00"/>
    <n v="29"/>
    <x v="0"/>
    <s v="JC"/>
    <n v="1"/>
    <n v="4"/>
    <m/>
    <m/>
    <m/>
    <m/>
    <m/>
  </r>
  <r>
    <x v="0"/>
    <x v="0"/>
    <x v="1"/>
    <d v="2025-03-28T00:00:00"/>
    <n v="29"/>
    <x v="1"/>
    <s v="JC"/>
    <n v="1"/>
    <n v="3"/>
    <m/>
    <m/>
    <m/>
    <m/>
    <m/>
  </r>
  <r>
    <x v="0"/>
    <x v="0"/>
    <x v="1"/>
    <d v="2025-03-28T00:00:00"/>
    <n v="29"/>
    <x v="2"/>
    <s v="JC"/>
    <n v="3"/>
    <n v="3"/>
    <m/>
    <m/>
    <m/>
    <m/>
    <m/>
  </r>
  <r>
    <x v="0"/>
    <x v="0"/>
    <x v="1"/>
    <d v="2025-03-31T00:00:00"/>
    <n v="30"/>
    <x v="0"/>
    <s v="JC"/>
    <n v="1"/>
    <n v="0"/>
    <m/>
    <m/>
    <m/>
    <m/>
    <m/>
  </r>
  <r>
    <x v="0"/>
    <x v="0"/>
    <x v="1"/>
    <d v="2025-03-31T00:00:00"/>
    <n v="30"/>
    <x v="1"/>
    <s v="JC"/>
    <n v="2"/>
    <n v="1"/>
    <m/>
    <m/>
    <m/>
    <m/>
    <m/>
  </r>
  <r>
    <x v="0"/>
    <x v="0"/>
    <x v="1"/>
    <d v="2025-03-31T00:00:00"/>
    <n v="30"/>
    <x v="2"/>
    <s v="JC"/>
    <n v="4"/>
    <n v="1"/>
    <m/>
    <m/>
    <m/>
    <m/>
    <m/>
  </r>
  <r>
    <x v="0"/>
    <x v="0"/>
    <x v="1"/>
    <d v="2025-04-01T00:00:00"/>
    <n v="31"/>
    <x v="0"/>
    <s v="CJ"/>
    <n v="3"/>
    <n v="1"/>
    <m/>
    <m/>
    <m/>
    <m/>
    <m/>
  </r>
  <r>
    <x v="0"/>
    <x v="0"/>
    <x v="1"/>
    <d v="2025-04-01T00:00:00"/>
    <n v="31"/>
    <x v="1"/>
    <s v="CJ"/>
    <n v="2"/>
    <n v="1"/>
    <m/>
    <m/>
    <m/>
    <m/>
    <m/>
  </r>
  <r>
    <x v="0"/>
    <x v="0"/>
    <x v="1"/>
    <d v="2025-04-01T00:00:00"/>
    <n v="31"/>
    <x v="2"/>
    <s v="CJ"/>
    <n v="1"/>
    <n v="3"/>
    <m/>
    <m/>
    <m/>
    <m/>
    <m/>
  </r>
  <r>
    <x v="0"/>
    <x v="1"/>
    <x v="1"/>
    <d v="2025-04-02T00:00:00"/>
    <n v="32"/>
    <x v="0"/>
    <s v="JC"/>
    <n v="0"/>
    <n v="1"/>
    <m/>
    <m/>
    <m/>
    <m/>
    <m/>
  </r>
  <r>
    <x v="0"/>
    <x v="1"/>
    <x v="1"/>
    <d v="2025-04-02T00:00:00"/>
    <n v="32"/>
    <x v="1"/>
    <s v="JC"/>
    <n v="2"/>
    <n v="3"/>
    <m/>
    <m/>
    <m/>
    <m/>
    <m/>
  </r>
  <r>
    <x v="0"/>
    <x v="1"/>
    <x v="1"/>
    <d v="2025-04-02T00:00:00"/>
    <n v="32"/>
    <x v="2"/>
    <s v="JC"/>
    <n v="2"/>
    <n v="1"/>
    <m/>
    <m/>
    <m/>
    <m/>
    <m/>
  </r>
  <r>
    <x v="0"/>
    <x v="1"/>
    <x v="1"/>
    <d v="2025-04-02T00:00:00"/>
    <n v="33"/>
    <x v="0"/>
    <s v="JC"/>
    <n v="2"/>
    <n v="0"/>
    <n v="0"/>
    <m/>
    <m/>
    <m/>
    <m/>
  </r>
  <r>
    <x v="0"/>
    <x v="1"/>
    <x v="1"/>
    <d v="2025-04-02T00:00:00"/>
    <n v="33"/>
    <x v="1"/>
    <s v="JC"/>
    <n v="2"/>
    <n v="3"/>
    <n v="0"/>
    <m/>
    <m/>
    <m/>
    <m/>
  </r>
  <r>
    <x v="0"/>
    <x v="1"/>
    <x v="1"/>
    <d v="2025-04-02T00:00:00"/>
    <n v="33"/>
    <x v="2"/>
    <s v="JC"/>
    <n v="0"/>
    <n v="2"/>
    <n v="2"/>
    <m/>
    <m/>
    <m/>
    <m/>
  </r>
  <r>
    <x v="0"/>
    <x v="2"/>
    <x v="1"/>
    <d v="2025-04-03T00:00:00"/>
    <n v="34"/>
    <x v="0"/>
    <s v="JCQ"/>
    <n v="2"/>
    <n v="0"/>
    <n v="0"/>
    <m/>
    <m/>
    <m/>
    <m/>
  </r>
  <r>
    <x v="0"/>
    <x v="2"/>
    <x v="1"/>
    <d v="2025-04-03T00:00:00"/>
    <n v="34"/>
    <x v="1"/>
    <s v="JCQ"/>
    <n v="4"/>
    <n v="1"/>
    <n v="1"/>
    <m/>
    <m/>
    <m/>
    <m/>
  </r>
  <r>
    <x v="0"/>
    <x v="2"/>
    <x v="1"/>
    <d v="2025-04-03T00:00:00"/>
    <n v="34"/>
    <x v="2"/>
    <s v="JCQ"/>
    <n v="2"/>
    <n v="0"/>
    <n v="0"/>
    <m/>
    <m/>
    <m/>
    <m/>
  </r>
  <r>
    <x v="0"/>
    <x v="0"/>
    <x v="1"/>
    <d v="2025-04-04T00:00:00"/>
    <n v="35"/>
    <x v="0"/>
    <s v="CJ"/>
    <n v="2"/>
    <n v="1"/>
    <m/>
    <m/>
    <m/>
    <m/>
    <m/>
  </r>
  <r>
    <x v="0"/>
    <x v="0"/>
    <x v="1"/>
    <d v="2025-04-04T00:00:00"/>
    <n v="35"/>
    <x v="1"/>
    <s v="CJ"/>
    <n v="4"/>
    <n v="1"/>
    <m/>
    <m/>
    <m/>
    <m/>
    <m/>
  </r>
  <r>
    <x v="0"/>
    <x v="0"/>
    <x v="1"/>
    <d v="2025-04-04T00:00:00"/>
    <n v="35"/>
    <x v="2"/>
    <s v="CJ"/>
    <n v="2"/>
    <n v="0"/>
    <m/>
    <m/>
    <m/>
    <m/>
    <m/>
  </r>
  <r>
    <x v="0"/>
    <x v="1"/>
    <x v="1"/>
    <d v="2025-04-07T00:00:00"/>
    <n v="36"/>
    <x v="0"/>
    <s v="JCQ"/>
    <n v="1"/>
    <n v="0"/>
    <n v="0"/>
    <m/>
    <m/>
    <m/>
    <m/>
  </r>
  <r>
    <x v="0"/>
    <x v="1"/>
    <x v="1"/>
    <d v="2025-04-07T00:00:00"/>
    <n v="36"/>
    <x v="1"/>
    <s v="JCQ"/>
    <n v="0"/>
    <n v="1"/>
    <n v="0"/>
    <m/>
    <m/>
    <m/>
    <m/>
  </r>
  <r>
    <x v="0"/>
    <x v="1"/>
    <x v="1"/>
    <d v="2025-04-07T00:00:00"/>
    <n v="36"/>
    <x v="2"/>
    <s v="JCQ"/>
    <n v="0"/>
    <n v="1"/>
    <n v="0"/>
    <m/>
    <m/>
    <m/>
    <m/>
  </r>
  <r>
    <x v="0"/>
    <x v="0"/>
    <x v="1"/>
    <d v="2025-04-07T00:00:00"/>
    <n v="37"/>
    <x v="0"/>
    <s v="JC"/>
    <n v="0"/>
    <n v="2"/>
    <m/>
    <m/>
    <m/>
    <m/>
    <m/>
  </r>
  <r>
    <x v="0"/>
    <x v="0"/>
    <x v="1"/>
    <d v="2025-04-07T00:00:00"/>
    <n v="37"/>
    <x v="1"/>
    <s v="JC"/>
    <n v="3"/>
    <n v="1"/>
    <m/>
    <m/>
    <m/>
    <m/>
    <m/>
  </r>
  <r>
    <x v="0"/>
    <x v="0"/>
    <x v="1"/>
    <d v="2025-04-07T00:00:00"/>
    <n v="37"/>
    <x v="2"/>
    <s v="JC"/>
    <n v="5"/>
    <n v="3"/>
    <m/>
    <m/>
    <m/>
    <m/>
    <m/>
  </r>
  <r>
    <x v="0"/>
    <x v="2"/>
    <x v="1"/>
    <d v="2025-04-08T00:00:00"/>
    <n v="38"/>
    <x v="0"/>
    <s v="CJD"/>
    <n v="0"/>
    <n v="2"/>
    <m/>
    <n v="4"/>
    <m/>
    <m/>
    <m/>
  </r>
  <r>
    <x v="0"/>
    <x v="2"/>
    <x v="1"/>
    <d v="2025-04-08T00:00:00"/>
    <n v="38"/>
    <x v="1"/>
    <s v="CJD"/>
    <n v="0"/>
    <n v="1"/>
    <m/>
    <n v="4"/>
    <m/>
    <m/>
    <m/>
  </r>
  <r>
    <x v="0"/>
    <x v="2"/>
    <x v="1"/>
    <d v="2025-04-08T00:00:00"/>
    <n v="38"/>
    <x v="2"/>
    <s v="CJD"/>
    <n v="1"/>
    <n v="1"/>
    <m/>
    <n v="1"/>
    <m/>
    <m/>
    <m/>
  </r>
  <r>
    <x v="0"/>
    <x v="0"/>
    <x v="1"/>
    <d v="2025-04-09T00:00:00"/>
    <n v="39"/>
    <x v="0"/>
    <s v="CJ"/>
    <n v="5"/>
    <n v="3"/>
    <m/>
    <m/>
    <m/>
    <m/>
    <m/>
  </r>
  <r>
    <x v="0"/>
    <x v="0"/>
    <x v="1"/>
    <d v="2025-04-09T00:00:00"/>
    <n v="39"/>
    <x v="1"/>
    <s v="CJ"/>
    <n v="7"/>
    <n v="1"/>
    <m/>
    <m/>
    <m/>
    <m/>
    <m/>
  </r>
  <r>
    <x v="0"/>
    <x v="0"/>
    <x v="1"/>
    <d v="2025-04-09T00:00:00"/>
    <n v="39"/>
    <x v="2"/>
    <s v="CJ"/>
    <n v="3"/>
    <n v="2"/>
    <m/>
    <m/>
    <m/>
    <m/>
    <m/>
  </r>
  <r>
    <x v="0"/>
    <x v="1"/>
    <x v="1"/>
    <d v="2025-04-09T00:00:00"/>
    <n v="40"/>
    <x v="0"/>
    <s v="CJ"/>
    <n v="1"/>
    <n v="3"/>
    <m/>
    <m/>
    <m/>
    <m/>
    <m/>
  </r>
  <r>
    <x v="0"/>
    <x v="1"/>
    <x v="1"/>
    <d v="2025-04-09T00:00:00"/>
    <n v="40"/>
    <x v="1"/>
    <s v="CJ"/>
    <n v="2"/>
    <n v="3"/>
    <m/>
    <m/>
    <m/>
    <m/>
    <m/>
  </r>
  <r>
    <x v="0"/>
    <x v="1"/>
    <x v="1"/>
    <d v="2025-04-09T00:00:00"/>
    <n v="40"/>
    <x v="2"/>
    <s v="CJ"/>
    <n v="5"/>
    <n v="0"/>
    <m/>
    <m/>
    <m/>
    <m/>
    <m/>
  </r>
  <r>
    <x v="0"/>
    <x v="2"/>
    <x v="1"/>
    <d v="2025-04-09T00:00:00"/>
    <n v="41"/>
    <x v="0"/>
    <s v="CJ"/>
    <n v="0"/>
    <n v="2"/>
    <m/>
    <m/>
    <m/>
    <m/>
    <m/>
  </r>
  <r>
    <x v="0"/>
    <x v="2"/>
    <x v="1"/>
    <d v="2025-04-09T00:00:00"/>
    <n v="41"/>
    <x v="1"/>
    <s v="CJ"/>
    <n v="3"/>
    <n v="0"/>
    <m/>
    <m/>
    <m/>
    <m/>
    <m/>
  </r>
  <r>
    <x v="0"/>
    <x v="2"/>
    <x v="1"/>
    <d v="2025-04-09T00:00:00"/>
    <n v="41"/>
    <x v="2"/>
    <s v="CJ"/>
    <n v="1"/>
    <n v="0"/>
    <m/>
    <m/>
    <m/>
    <m/>
    <m/>
  </r>
  <r>
    <x v="0"/>
    <x v="1"/>
    <x v="1"/>
    <d v="2025-04-10T00:00:00"/>
    <n v="42"/>
    <x v="0"/>
    <s v="JC"/>
    <n v="3"/>
    <n v="1"/>
    <m/>
    <m/>
    <m/>
    <m/>
    <m/>
  </r>
  <r>
    <x v="0"/>
    <x v="1"/>
    <x v="1"/>
    <d v="2025-04-10T00:00:00"/>
    <n v="42"/>
    <x v="1"/>
    <s v="JC"/>
    <n v="1"/>
    <n v="2"/>
    <m/>
    <m/>
    <m/>
    <m/>
    <m/>
  </r>
  <r>
    <x v="0"/>
    <x v="1"/>
    <x v="1"/>
    <d v="2025-04-10T00:00:00"/>
    <n v="42"/>
    <x v="2"/>
    <s v="JC"/>
    <n v="1"/>
    <n v="3"/>
    <m/>
    <m/>
    <m/>
    <m/>
    <m/>
  </r>
  <r>
    <x v="0"/>
    <x v="0"/>
    <x v="1"/>
    <d v="2025-04-14T00:00:00"/>
    <n v="43"/>
    <x v="0"/>
    <s v="JCQ"/>
    <n v="7"/>
    <n v="1"/>
    <m/>
    <n v="2"/>
    <m/>
    <m/>
    <m/>
  </r>
  <r>
    <x v="0"/>
    <x v="0"/>
    <x v="1"/>
    <d v="2025-04-14T00:00:00"/>
    <n v="43"/>
    <x v="1"/>
    <s v="JCQ"/>
    <n v="0"/>
    <n v="2"/>
    <m/>
    <n v="2"/>
    <m/>
    <m/>
    <m/>
  </r>
  <r>
    <x v="0"/>
    <x v="0"/>
    <x v="1"/>
    <d v="2025-04-14T00:00:00"/>
    <n v="43"/>
    <x v="2"/>
    <s v="JCQ"/>
    <n v="1"/>
    <n v="4"/>
    <m/>
    <n v="0"/>
    <m/>
    <m/>
    <m/>
  </r>
  <r>
    <x v="0"/>
    <x v="0"/>
    <x v="1"/>
    <d v="2025-04-15T00:00:00"/>
    <n v="44"/>
    <x v="0"/>
    <s v="CJV"/>
    <n v="0"/>
    <n v="0"/>
    <m/>
    <m/>
    <m/>
    <m/>
    <n v="1"/>
  </r>
  <r>
    <x v="0"/>
    <x v="0"/>
    <x v="1"/>
    <d v="2025-04-15T00:00:00"/>
    <n v="44"/>
    <x v="1"/>
    <s v="CJV"/>
    <n v="1"/>
    <n v="2"/>
    <m/>
    <m/>
    <m/>
    <m/>
    <n v="1"/>
  </r>
  <r>
    <x v="0"/>
    <x v="0"/>
    <x v="1"/>
    <d v="2025-04-15T00:00:00"/>
    <n v="44"/>
    <x v="2"/>
    <s v="CJV"/>
    <n v="6"/>
    <n v="3"/>
    <m/>
    <m/>
    <m/>
    <m/>
    <n v="0"/>
  </r>
  <r>
    <x v="1"/>
    <x v="0"/>
    <x v="1"/>
    <d v="2025-04-15T00:00:00"/>
    <n v="45"/>
    <x v="0"/>
    <s v="JC"/>
    <n v="4"/>
    <n v="0"/>
    <m/>
    <n v="0"/>
    <m/>
    <m/>
    <m/>
  </r>
  <r>
    <x v="1"/>
    <x v="0"/>
    <x v="1"/>
    <d v="2025-04-15T00:00:00"/>
    <n v="45"/>
    <x v="1"/>
    <s v="JC"/>
    <n v="0"/>
    <n v="1"/>
    <m/>
    <n v="0"/>
    <m/>
    <m/>
    <m/>
  </r>
  <r>
    <x v="1"/>
    <x v="0"/>
    <x v="1"/>
    <d v="2025-04-15T00:00:00"/>
    <n v="45"/>
    <x v="2"/>
    <s v="JC"/>
    <n v="3"/>
    <n v="0"/>
    <m/>
    <n v="0"/>
    <m/>
    <m/>
    <m/>
  </r>
  <r>
    <x v="0"/>
    <x v="1"/>
    <x v="1"/>
    <d v="2025-04-15T00:00:00"/>
    <n v="46"/>
    <x v="0"/>
    <s v="CJ"/>
    <n v="3"/>
    <n v="0"/>
    <m/>
    <m/>
    <m/>
    <m/>
    <m/>
  </r>
  <r>
    <x v="0"/>
    <x v="1"/>
    <x v="1"/>
    <d v="2025-04-15T00:00:00"/>
    <n v="46"/>
    <x v="1"/>
    <s v="CJ"/>
    <n v="3"/>
    <n v="1"/>
    <m/>
    <m/>
    <m/>
    <m/>
    <m/>
  </r>
  <r>
    <x v="0"/>
    <x v="1"/>
    <x v="1"/>
    <d v="2025-04-15T00:00:00"/>
    <n v="46"/>
    <x v="2"/>
    <s v="CJ"/>
    <n v="4"/>
    <n v="1"/>
    <m/>
    <m/>
    <m/>
    <m/>
    <m/>
  </r>
  <r>
    <x v="0"/>
    <x v="0"/>
    <x v="1"/>
    <d v="2025-04-15T00:00:00"/>
    <n v="47"/>
    <x v="0"/>
    <s v="JD"/>
    <m/>
    <n v="0"/>
    <m/>
    <n v="1"/>
    <m/>
    <m/>
    <m/>
  </r>
  <r>
    <x v="0"/>
    <x v="0"/>
    <x v="1"/>
    <d v="2025-04-15T00:00:00"/>
    <n v="47"/>
    <x v="1"/>
    <s v="JD"/>
    <m/>
    <n v="3"/>
    <m/>
    <n v="0"/>
    <m/>
    <m/>
    <m/>
  </r>
  <r>
    <x v="0"/>
    <x v="0"/>
    <x v="1"/>
    <d v="2025-04-15T00:00:00"/>
    <n v="47"/>
    <x v="2"/>
    <s v="JD"/>
    <m/>
    <n v="0"/>
    <m/>
    <n v="0"/>
    <m/>
    <m/>
    <m/>
  </r>
  <r>
    <x v="0"/>
    <x v="2"/>
    <x v="1"/>
    <d v="2025-04-16T00:00:00"/>
    <n v="48"/>
    <x v="0"/>
    <s v="JC"/>
    <n v="1"/>
    <n v="0"/>
    <m/>
    <m/>
    <m/>
    <m/>
    <m/>
  </r>
  <r>
    <x v="0"/>
    <x v="2"/>
    <x v="1"/>
    <d v="2025-04-16T00:00:00"/>
    <n v="48"/>
    <x v="1"/>
    <s v="JC"/>
    <n v="1"/>
    <n v="4"/>
    <m/>
    <m/>
    <m/>
    <m/>
    <m/>
  </r>
  <r>
    <x v="0"/>
    <x v="2"/>
    <x v="1"/>
    <d v="2025-04-16T00:00:00"/>
    <n v="48"/>
    <x v="2"/>
    <s v="JC"/>
    <n v="1"/>
    <n v="0"/>
    <m/>
    <m/>
    <m/>
    <m/>
    <m/>
  </r>
  <r>
    <x v="0"/>
    <x v="1"/>
    <x v="1"/>
    <d v="2025-04-16T00:00:00"/>
    <n v="49"/>
    <x v="0"/>
    <s v="CJ"/>
    <n v="2"/>
    <n v="0"/>
    <m/>
    <m/>
    <m/>
    <m/>
    <m/>
  </r>
  <r>
    <x v="0"/>
    <x v="1"/>
    <x v="1"/>
    <d v="2025-04-16T00:00:00"/>
    <n v="49"/>
    <x v="1"/>
    <s v="CJ"/>
    <n v="2"/>
    <n v="1"/>
    <m/>
    <m/>
    <m/>
    <m/>
    <m/>
  </r>
  <r>
    <x v="0"/>
    <x v="1"/>
    <x v="1"/>
    <d v="2025-04-16T00:00:00"/>
    <n v="49"/>
    <x v="2"/>
    <s v="CJ"/>
    <n v="3"/>
    <n v="3"/>
    <m/>
    <m/>
    <m/>
    <m/>
    <m/>
  </r>
  <r>
    <x v="0"/>
    <x v="0"/>
    <x v="1"/>
    <d v="2025-04-16T00:00:00"/>
    <n v="50"/>
    <x v="0"/>
    <s v="CJ"/>
    <n v="0"/>
    <n v="0"/>
    <m/>
    <m/>
    <m/>
    <m/>
    <m/>
  </r>
  <r>
    <x v="0"/>
    <x v="0"/>
    <x v="1"/>
    <d v="2025-04-16T00:00:00"/>
    <n v="50"/>
    <x v="1"/>
    <s v="CJ"/>
    <n v="0"/>
    <n v="1"/>
    <m/>
    <m/>
    <m/>
    <m/>
    <m/>
  </r>
  <r>
    <x v="0"/>
    <x v="0"/>
    <x v="1"/>
    <d v="2025-04-16T00:00:00"/>
    <n v="50"/>
    <x v="2"/>
    <s v="CJ"/>
    <n v="3"/>
    <n v="4"/>
    <m/>
    <m/>
    <m/>
    <m/>
    <m/>
  </r>
  <r>
    <x v="0"/>
    <x v="0"/>
    <x v="1"/>
    <d v="2025-04-16T00:00:00"/>
    <n v="51"/>
    <x v="0"/>
    <s v="JC"/>
    <n v="0"/>
    <n v="0"/>
    <m/>
    <m/>
    <m/>
    <m/>
    <m/>
  </r>
  <r>
    <x v="0"/>
    <x v="0"/>
    <x v="1"/>
    <d v="2025-04-16T00:00:00"/>
    <n v="51"/>
    <x v="1"/>
    <s v="JC"/>
    <n v="3"/>
    <n v="2"/>
    <m/>
    <m/>
    <m/>
    <m/>
    <m/>
  </r>
  <r>
    <x v="0"/>
    <x v="0"/>
    <x v="1"/>
    <d v="2025-04-16T00:00:00"/>
    <n v="51"/>
    <x v="2"/>
    <s v="JC"/>
    <n v="3"/>
    <n v="5"/>
    <m/>
    <m/>
    <m/>
    <m/>
    <m/>
  </r>
  <r>
    <x v="0"/>
    <x v="0"/>
    <x v="1"/>
    <d v="2025-04-16T00:00:00"/>
    <n v="52"/>
    <x v="0"/>
    <s v="CJ"/>
    <n v="5"/>
    <n v="0"/>
    <m/>
    <m/>
    <m/>
    <m/>
    <m/>
  </r>
  <r>
    <x v="0"/>
    <x v="0"/>
    <x v="1"/>
    <d v="2025-04-16T00:00:00"/>
    <n v="52"/>
    <x v="1"/>
    <s v="CJ"/>
    <n v="4"/>
    <n v="3"/>
    <m/>
    <m/>
    <m/>
    <m/>
    <m/>
  </r>
  <r>
    <x v="0"/>
    <x v="0"/>
    <x v="1"/>
    <d v="2025-04-16T00:00:00"/>
    <n v="52"/>
    <x v="2"/>
    <s v="CJ"/>
    <n v="1"/>
    <n v="2"/>
    <m/>
    <m/>
    <m/>
    <m/>
    <m/>
  </r>
  <r>
    <x v="0"/>
    <x v="0"/>
    <x v="1"/>
    <d v="2025-04-17T00:00:00"/>
    <n v="53"/>
    <x v="0"/>
    <s v="CJ"/>
    <n v="3"/>
    <n v="0"/>
    <m/>
    <m/>
    <m/>
    <m/>
    <m/>
  </r>
  <r>
    <x v="0"/>
    <x v="0"/>
    <x v="1"/>
    <d v="2025-04-17T00:00:00"/>
    <n v="53"/>
    <x v="1"/>
    <s v="CJ"/>
    <n v="3"/>
    <n v="0"/>
    <m/>
    <m/>
    <m/>
    <m/>
    <m/>
  </r>
  <r>
    <x v="0"/>
    <x v="0"/>
    <x v="1"/>
    <d v="2025-04-17T00:00:00"/>
    <n v="53"/>
    <x v="2"/>
    <s v="CJ"/>
    <n v="4"/>
    <n v="0"/>
    <m/>
    <m/>
    <m/>
    <m/>
    <m/>
  </r>
  <r>
    <x v="0"/>
    <x v="2"/>
    <x v="1"/>
    <d v="2025-04-17T00:00:00"/>
    <n v="54"/>
    <x v="0"/>
    <s v="QJCDY"/>
    <n v="2"/>
    <n v="1"/>
    <n v="0"/>
    <n v="1"/>
    <n v="0"/>
    <m/>
    <m/>
  </r>
  <r>
    <x v="0"/>
    <x v="2"/>
    <x v="1"/>
    <d v="2025-04-17T00:00:00"/>
    <n v="54"/>
    <x v="1"/>
    <s v="QJCDY"/>
    <n v="1"/>
    <n v="1"/>
    <n v="0"/>
    <n v="2"/>
    <n v="0"/>
    <m/>
    <m/>
  </r>
  <r>
    <x v="0"/>
    <x v="2"/>
    <x v="1"/>
    <d v="2025-04-17T00:00:00"/>
    <n v="54"/>
    <x v="2"/>
    <s v="QJCDY"/>
    <n v="3"/>
    <n v="1"/>
    <n v="0"/>
    <n v="0"/>
    <n v="1"/>
    <m/>
    <m/>
  </r>
  <r>
    <x v="0"/>
    <x v="0"/>
    <x v="1"/>
    <d v="2025-04-18T00:00:00"/>
    <n v="55"/>
    <x v="0"/>
    <s v="CJ"/>
    <n v="0"/>
    <n v="1"/>
    <m/>
    <m/>
    <m/>
    <m/>
    <m/>
  </r>
  <r>
    <x v="0"/>
    <x v="0"/>
    <x v="1"/>
    <d v="2025-04-18T00:00:00"/>
    <n v="55"/>
    <x v="1"/>
    <s v="CJ"/>
    <n v="3"/>
    <n v="4"/>
    <m/>
    <m/>
    <m/>
    <m/>
    <m/>
  </r>
  <r>
    <x v="0"/>
    <x v="0"/>
    <x v="1"/>
    <d v="2025-04-18T00:00:00"/>
    <n v="55"/>
    <x v="2"/>
    <s v="CJ"/>
    <n v="6"/>
    <n v="2"/>
    <m/>
    <m/>
    <m/>
    <m/>
    <m/>
  </r>
  <r>
    <x v="0"/>
    <x v="1"/>
    <x v="1"/>
    <d v="2025-04-18T00:00:00"/>
    <n v="56"/>
    <x v="0"/>
    <s v="CJ"/>
    <n v="5"/>
    <n v="2"/>
    <m/>
    <m/>
    <m/>
    <m/>
    <m/>
  </r>
  <r>
    <x v="0"/>
    <x v="1"/>
    <x v="1"/>
    <d v="2025-04-18T00:00:00"/>
    <n v="56"/>
    <x v="1"/>
    <s v="CJ"/>
    <n v="5"/>
    <n v="1"/>
    <m/>
    <m/>
    <m/>
    <m/>
    <m/>
  </r>
  <r>
    <x v="0"/>
    <x v="1"/>
    <x v="1"/>
    <d v="2025-04-18T00:00:00"/>
    <n v="56"/>
    <x v="2"/>
    <s v="CJ"/>
    <n v="0"/>
    <n v="0"/>
    <m/>
    <m/>
    <m/>
    <m/>
    <m/>
  </r>
  <r>
    <x v="0"/>
    <x v="0"/>
    <x v="1"/>
    <d v="2025-04-21T00:00:00"/>
    <n v="57"/>
    <x v="0"/>
    <s v="JCK"/>
    <n v="1"/>
    <n v="3"/>
    <m/>
    <m/>
    <m/>
    <n v="0"/>
    <m/>
  </r>
  <r>
    <x v="0"/>
    <x v="0"/>
    <x v="1"/>
    <d v="2025-04-21T00:00:00"/>
    <n v="57"/>
    <x v="1"/>
    <s v="JCK"/>
    <n v="4"/>
    <n v="1"/>
    <m/>
    <m/>
    <m/>
    <n v="0"/>
    <m/>
  </r>
  <r>
    <x v="0"/>
    <x v="0"/>
    <x v="1"/>
    <d v="2025-04-21T00:00:00"/>
    <n v="57"/>
    <x v="2"/>
    <s v="JCK"/>
    <n v="0"/>
    <n v="3"/>
    <m/>
    <m/>
    <m/>
    <n v="0"/>
    <m/>
  </r>
  <r>
    <x v="0"/>
    <x v="1"/>
    <x v="1"/>
    <d v="2025-04-21T00:00:00"/>
    <n v="58"/>
    <x v="0"/>
    <s v="CJK"/>
    <n v="0"/>
    <n v="1"/>
    <m/>
    <m/>
    <m/>
    <n v="0"/>
    <m/>
  </r>
  <r>
    <x v="0"/>
    <x v="1"/>
    <x v="1"/>
    <d v="2025-04-21T00:00:00"/>
    <n v="58"/>
    <x v="1"/>
    <s v="CJK"/>
    <n v="2"/>
    <n v="0"/>
    <m/>
    <m/>
    <m/>
    <n v="3"/>
    <m/>
  </r>
  <r>
    <x v="0"/>
    <x v="1"/>
    <x v="1"/>
    <d v="2025-04-21T00:00:00"/>
    <n v="58"/>
    <x v="2"/>
    <s v="CJK"/>
    <n v="2"/>
    <n v="2"/>
    <m/>
    <m/>
    <m/>
    <n v="1"/>
    <m/>
  </r>
  <r>
    <x v="0"/>
    <x v="1"/>
    <x v="1"/>
    <d v="2025-04-21T00:00:00"/>
    <n v="58"/>
    <x v="3"/>
    <s v="CJK"/>
    <n v="0"/>
    <m/>
    <m/>
    <m/>
    <m/>
    <n v="0"/>
    <m/>
  </r>
  <r>
    <x v="0"/>
    <x v="1"/>
    <x v="1"/>
    <d v="2025-04-21T00:00:00"/>
    <n v="58"/>
    <x v="3"/>
    <s v="CJK"/>
    <n v="5"/>
    <m/>
    <m/>
    <m/>
    <m/>
    <n v="0"/>
    <m/>
  </r>
  <r>
    <x v="0"/>
    <x v="2"/>
    <x v="1"/>
    <d v="2025-04-21T00:00:00"/>
    <n v="59"/>
    <x v="0"/>
    <s v="CJ"/>
    <n v="4"/>
    <n v="1"/>
    <m/>
    <m/>
    <m/>
    <m/>
    <m/>
  </r>
  <r>
    <x v="0"/>
    <x v="2"/>
    <x v="1"/>
    <d v="2025-04-21T00:00:00"/>
    <n v="59"/>
    <x v="1"/>
    <s v="CJ"/>
    <n v="3"/>
    <n v="0"/>
    <m/>
    <m/>
    <m/>
    <m/>
    <m/>
  </r>
  <r>
    <x v="0"/>
    <x v="2"/>
    <x v="1"/>
    <d v="2025-04-21T00:00:00"/>
    <n v="59"/>
    <x v="2"/>
    <s v="CJ"/>
    <n v="5"/>
    <n v="0"/>
    <m/>
    <m/>
    <m/>
    <m/>
    <m/>
  </r>
  <r>
    <x v="0"/>
    <x v="0"/>
    <x v="1"/>
    <d v="2025-04-22T00:00:00"/>
    <n v="60"/>
    <x v="0"/>
    <s v="JC"/>
    <n v="2"/>
    <n v="4"/>
    <m/>
    <m/>
    <m/>
    <m/>
    <m/>
  </r>
  <r>
    <x v="0"/>
    <x v="0"/>
    <x v="1"/>
    <d v="2025-04-22T00:00:00"/>
    <n v="60"/>
    <x v="1"/>
    <s v="JC"/>
    <n v="3"/>
    <n v="5"/>
    <m/>
    <m/>
    <m/>
    <m/>
    <m/>
  </r>
  <r>
    <x v="0"/>
    <x v="0"/>
    <x v="1"/>
    <d v="2025-04-22T00:00:00"/>
    <n v="60"/>
    <x v="2"/>
    <s v="JC"/>
    <n v="0"/>
    <n v="3"/>
    <m/>
    <m/>
    <m/>
    <m/>
    <m/>
  </r>
  <r>
    <x v="0"/>
    <x v="1"/>
    <x v="1"/>
    <d v="2025-04-22T00:00:00"/>
    <n v="61"/>
    <x v="0"/>
    <s v="CJ"/>
    <n v="5"/>
    <n v="1"/>
    <m/>
    <m/>
    <m/>
    <m/>
    <m/>
  </r>
  <r>
    <x v="0"/>
    <x v="1"/>
    <x v="1"/>
    <d v="2025-04-22T00:00:00"/>
    <n v="61"/>
    <x v="1"/>
    <s v="CJ"/>
    <n v="7"/>
    <n v="1"/>
    <m/>
    <m/>
    <m/>
    <m/>
    <m/>
  </r>
  <r>
    <x v="0"/>
    <x v="1"/>
    <x v="1"/>
    <d v="2025-04-22T00:00:00"/>
    <n v="61"/>
    <x v="2"/>
    <s v="CJ"/>
    <n v="1"/>
    <n v="0"/>
    <m/>
    <m/>
    <m/>
    <m/>
    <m/>
  </r>
  <r>
    <x v="0"/>
    <x v="2"/>
    <x v="1"/>
    <d v="2025-04-22T00:00:00"/>
    <n v="62"/>
    <x v="0"/>
    <s v="JCD"/>
    <n v="0"/>
    <n v="1"/>
    <m/>
    <n v="0"/>
    <m/>
    <m/>
    <m/>
  </r>
  <r>
    <x v="0"/>
    <x v="2"/>
    <x v="1"/>
    <d v="2025-04-22T00:00:00"/>
    <n v="62"/>
    <x v="1"/>
    <s v="JCD"/>
    <n v="6"/>
    <n v="0"/>
    <m/>
    <n v="0"/>
    <m/>
    <m/>
    <m/>
  </r>
  <r>
    <x v="0"/>
    <x v="2"/>
    <x v="1"/>
    <d v="2025-04-22T00:00:00"/>
    <n v="62"/>
    <x v="2"/>
    <s v="JCD"/>
    <n v="2"/>
    <n v="1"/>
    <m/>
    <n v="1"/>
    <m/>
    <m/>
    <m/>
  </r>
  <r>
    <x v="0"/>
    <x v="0"/>
    <x v="1"/>
    <d v="2025-04-23T00:00:00"/>
    <n v="63"/>
    <x v="0"/>
    <s v="CJ"/>
    <n v="3"/>
    <n v="0"/>
    <m/>
    <m/>
    <m/>
    <m/>
    <m/>
  </r>
  <r>
    <x v="0"/>
    <x v="0"/>
    <x v="1"/>
    <d v="2025-04-23T00:00:00"/>
    <n v="63"/>
    <x v="1"/>
    <s v="CJ"/>
    <n v="3"/>
    <n v="4"/>
    <m/>
    <m/>
    <m/>
    <m/>
    <m/>
  </r>
  <r>
    <x v="0"/>
    <x v="0"/>
    <x v="1"/>
    <d v="2025-04-23T00:00:00"/>
    <n v="63"/>
    <x v="2"/>
    <s v="CJ"/>
    <n v="3"/>
    <n v="0"/>
    <m/>
    <m/>
    <m/>
    <m/>
    <m/>
  </r>
  <r>
    <x v="0"/>
    <x v="0"/>
    <x v="1"/>
    <d v="2025-04-23T00:00:00"/>
    <n v="64"/>
    <x v="0"/>
    <s v="QJ"/>
    <m/>
    <n v="0"/>
    <n v="1"/>
    <m/>
    <m/>
    <m/>
    <m/>
  </r>
  <r>
    <x v="0"/>
    <x v="0"/>
    <x v="1"/>
    <d v="2025-04-23T00:00:00"/>
    <n v="64"/>
    <x v="1"/>
    <s v="QJ"/>
    <m/>
    <n v="0"/>
    <n v="0"/>
    <m/>
    <m/>
    <m/>
    <m/>
  </r>
  <r>
    <x v="0"/>
    <x v="0"/>
    <x v="1"/>
    <d v="2025-04-23T00:00:00"/>
    <n v="64"/>
    <x v="2"/>
    <s v="QJ"/>
    <m/>
    <n v="3"/>
    <n v="2"/>
    <m/>
    <m/>
    <m/>
    <m/>
  </r>
  <r>
    <x v="0"/>
    <x v="0"/>
    <x v="1"/>
    <d v="2025-04-23T00:00:00"/>
    <n v="64"/>
    <x v="3"/>
    <s v="QJ"/>
    <m/>
    <n v="3"/>
    <n v="3"/>
    <m/>
    <m/>
    <m/>
    <m/>
  </r>
  <r>
    <x v="0"/>
    <x v="0"/>
    <x v="1"/>
    <d v="2025-04-23T00:00:00"/>
    <n v="64"/>
    <x v="3"/>
    <s v="QJ"/>
    <m/>
    <n v="3"/>
    <n v="1"/>
    <m/>
    <m/>
    <m/>
    <m/>
  </r>
  <r>
    <x v="0"/>
    <x v="0"/>
    <x v="1"/>
    <d v="2025-04-23T00:00:00"/>
    <n v="65"/>
    <x v="0"/>
    <s v="DCJ"/>
    <n v="2"/>
    <n v="1"/>
    <m/>
    <n v="2"/>
    <m/>
    <m/>
    <m/>
  </r>
  <r>
    <x v="0"/>
    <x v="0"/>
    <x v="1"/>
    <d v="2025-04-23T00:00:00"/>
    <n v="65"/>
    <x v="1"/>
    <s v="DCJ"/>
    <n v="3"/>
    <n v="2"/>
    <m/>
    <n v="1"/>
    <m/>
    <m/>
    <m/>
  </r>
  <r>
    <x v="0"/>
    <x v="0"/>
    <x v="1"/>
    <d v="2025-04-23T00:00:00"/>
    <n v="65"/>
    <x v="2"/>
    <s v="DCJ"/>
    <n v="2"/>
    <n v="0"/>
    <m/>
    <n v="1"/>
    <m/>
    <m/>
    <m/>
  </r>
  <r>
    <x v="0"/>
    <x v="2"/>
    <x v="1"/>
    <d v="2025-04-24T00:00:00"/>
    <n v="66"/>
    <x v="0"/>
    <s v="JC"/>
    <n v="5"/>
    <n v="1"/>
    <m/>
    <m/>
    <m/>
    <m/>
    <m/>
  </r>
  <r>
    <x v="0"/>
    <x v="2"/>
    <x v="1"/>
    <d v="2025-04-24T00:00:00"/>
    <n v="66"/>
    <x v="1"/>
    <s v="JC"/>
    <n v="0"/>
    <n v="2"/>
    <m/>
    <m/>
    <m/>
    <m/>
    <m/>
  </r>
  <r>
    <x v="0"/>
    <x v="2"/>
    <x v="1"/>
    <d v="2025-04-24T00:00:00"/>
    <n v="66"/>
    <x v="2"/>
    <s v="JC"/>
    <n v="1"/>
    <n v="0"/>
    <m/>
    <m/>
    <m/>
    <m/>
    <m/>
  </r>
  <r>
    <x v="0"/>
    <x v="1"/>
    <x v="1"/>
    <d v="2025-04-24T00:00:00"/>
    <n v="67"/>
    <x v="0"/>
    <s v="CJ"/>
    <n v="5"/>
    <n v="1"/>
    <m/>
    <m/>
    <m/>
    <m/>
    <m/>
  </r>
  <r>
    <x v="0"/>
    <x v="1"/>
    <x v="1"/>
    <d v="2025-04-24T00:00:00"/>
    <n v="67"/>
    <x v="1"/>
    <s v="CJ"/>
    <n v="0"/>
    <n v="1"/>
    <m/>
    <m/>
    <m/>
    <m/>
    <m/>
  </r>
  <r>
    <x v="0"/>
    <x v="1"/>
    <x v="1"/>
    <d v="2025-04-24T00:00:00"/>
    <n v="67"/>
    <x v="2"/>
    <s v="CJ"/>
    <n v="6"/>
    <n v="1"/>
    <m/>
    <m/>
    <m/>
    <m/>
    <m/>
  </r>
  <r>
    <x v="0"/>
    <x v="0"/>
    <x v="1"/>
    <d v="2025-04-24T00:00:00"/>
    <n v="68"/>
    <x v="0"/>
    <s v="JCQ"/>
    <n v="3"/>
    <n v="1"/>
    <n v="1"/>
    <m/>
    <m/>
    <m/>
    <m/>
  </r>
  <r>
    <x v="0"/>
    <x v="0"/>
    <x v="1"/>
    <d v="2025-04-24T00:00:00"/>
    <n v="68"/>
    <x v="1"/>
    <s v="JCQ"/>
    <n v="3"/>
    <n v="0"/>
    <n v="1"/>
    <m/>
    <m/>
    <m/>
    <m/>
  </r>
  <r>
    <x v="0"/>
    <x v="0"/>
    <x v="1"/>
    <d v="2025-04-24T00:00:00"/>
    <n v="68"/>
    <x v="2"/>
    <s v="JCQ"/>
    <n v="4"/>
    <n v="0"/>
    <n v="2"/>
    <m/>
    <m/>
    <m/>
    <m/>
  </r>
  <r>
    <x v="0"/>
    <x v="0"/>
    <x v="1"/>
    <d v="2025-04-24T00:00:00"/>
    <n v="69"/>
    <x v="0"/>
    <s v="CJQ"/>
    <n v="2"/>
    <n v="0"/>
    <n v="2"/>
    <m/>
    <m/>
    <m/>
    <m/>
  </r>
  <r>
    <x v="0"/>
    <x v="0"/>
    <x v="1"/>
    <d v="2025-04-24T00:00:00"/>
    <n v="69"/>
    <x v="1"/>
    <s v="CJQ"/>
    <n v="3"/>
    <n v="2"/>
    <n v="1"/>
    <m/>
    <m/>
    <m/>
    <m/>
  </r>
  <r>
    <x v="0"/>
    <x v="0"/>
    <x v="1"/>
    <d v="2025-04-24T00:00:00"/>
    <n v="69"/>
    <x v="2"/>
    <s v="CJQ"/>
    <n v="6"/>
    <n v="3"/>
    <n v="1"/>
    <m/>
    <m/>
    <m/>
    <m/>
  </r>
  <r>
    <x v="0"/>
    <x v="0"/>
    <x v="1"/>
    <d v="2025-04-25T00:00:00"/>
    <n v="70"/>
    <x v="0"/>
    <s v="JC"/>
    <n v="0"/>
    <n v="4"/>
    <m/>
    <m/>
    <m/>
    <m/>
    <m/>
  </r>
  <r>
    <x v="0"/>
    <x v="0"/>
    <x v="1"/>
    <d v="2025-04-25T00:00:00"/>
    <n v="70"/>
    <x v="1"/>
    <s v="JC"/>
    <n v="5"/>
    <n v="2"/>
    <m/>
    <m/>
    <m/>
    <m/>
    <m/>
  </r>
  <r>
    <x v="0"/>
    <x v="0"/>
    <x v="1"/>
    <d v="2025-04-25T00:00:00"/>
    <n v="70"/>
    <x v="2"/>
    <s v="JC"/>
    <n v="4"/>
    <n v="1"/>
    <m/>
    <m/>
    <m/>
    <m/>
    <m/>
  </r>
  <r>
    <x v="0"/>
    <x v="1"/>
    <x v="1"/>
    <d v="2025-04-25T00:00:00"/>
    <n v="71"/>
    <x v="0"/>
    <s v="CJ"/>
    <n v="8"/>
    <n v="3"/>
    <m/>
    <m/>
    <m/>
    <m/>
    <m/>
  </r>
  <r>
    <x v="0"/>
    <x v="1"/>
    <x v="1"/>
    <d v="2025-04-25T00:00:00"/>
    <n v="71"/>
    <x v="1"/>
    <s v="CJ"/>
    <n v="2"/>
    <n v="2"/>
    <m/>
    <m/>
    <m/>
    <m/>
    <m/>
  </r>
  <r>
    <x v="0"/>
    <x v="1"/>
    <x v="1"/>
    <d v="2025-04-25T00:00:00"/>
    <n v="71"/>
    <x v="2"/>
    <s v="CJ"/>
    <n v="3"/>
    <n v="3"/>
    <m/>
    <m/>
    <m/>
    <m/>
    <m/>
  </r>
  <r>
    <x v="0"/>
    <x v="0"/>
    <x v="1"/>
    <d v="2025-04-28T00:00:00"/>
    <n v="72"/>
    <x v="0"/>
    <s v="DCJ"/>
    <n v="3"/>
    <n v="0"/>
    <m/>
    <n v="0"/>
    <m/>
    <m/>
    <m/>
  </r>
  <r>
    <x v="0"/>
    <x v="0"/>
    <x v="1"/>
    <d v="2025-04-28T00:00:00"/>
    <n v="72"/>
    <x v="1"/>
    <s v="DCJ"/>
    <n v="0"/>
    <n v="1"/>
    <m/>
    <n v="0"/>
    <m/>
    <m/>
    <m/>
  </r>
  <r>
    <x v="0"/>
    <x v="0"/>
    <x v="1"/>
    <d v="2025-04-28T00:00:00"/>
    <n v="72"/>
    <x v="2"/>
    <s v="DCJ"/>
    <n v="1"/>
    <n v="0"/>
    <m/>
    <n v="0"/>
    <m/>
    <m/>
    <m/>
  </r>
  <r>
    <x v="0"/>
    <x v="1"/>
    <x v="1"/>
    <d v="2025-04-28T00:00:00"/>
    <n v="73"/>
    <x v="0"/>
    <s v="JC"/>
    <n v="1"/>
    <n v="6"/>
    <m/>
    <m/>
    <m/>
    <m/>
    <m/>
  </r>
  <r>
    <x v="0"/>
    <x v="1"/>
    <x v="1"/>
    <d v="2025-04-28T00:00:00"/>
    <n v="73"/>
    <x v="1"/>
    <s v="JC"/>
    <n v="0"/>
    <n v="4"/>
    <m/>
    <m/>
    <m/>
    <m/>
    <m/>
  </r>
  <r>
    <x v="0"/>
    <x v="1"/>
    <x v="1"/>
    <d v="2025-04-28T00:00:00"/>
    <n v="73"/>
    <x v="2"/>
    <s v="JC"/>
    <n v="1"/>
    <n v="0"/>
    <m/>
    <m/>
    <m/>
    <m/>
    <m/>
  </r>
  <r>
    <x v="0"/>
    <x v="2"/>
    <x v="1"/>
    <d v="2025-04-28T00:00:00"/>
    <n v="74"/>
    <x v="0"/>
    <s v="JCD"/>
    <n v="4"/>
    <n v="0"/>
    <m/>
    <n v="0"/>
    <m/>
    <m/>
    <m/>
  </r>
  <r>
    <x v="0"/>
    <x v="2"/>
    <x v="1"/>
    <d v="2025-04-28T00:00:00"/>
    <n v="74"/>
    <x v="1"/>
    <s v="JCD"/>
    <n v="1"/>
    <n v="1"/>
    <m/>
    <n v="2"/>
    <m/>
    <m/>
    <m/>
  </r>
  <r>
    <x v="0"/>
    <x v="2"/>
    <x v="1"/>
    <d v="2025-04-28T00:00:00"/>
    <n v="74"/>
    <x v="2"/>
    <s v="JCD"/>
    <n v="2"/>
    <n v="0"/>
    <m/>
    <n v="1"/>
    <m/>
    <m/>
    <m/>
  </r>
  <r>
    <x v="0"/>
    <x v="0"/>
    <x v="1"/>
    <d v="2025-04-28T00:00:00"/>
    <n v="75"/>
    <x v="0"/>
    <s v="CJ"/>
    <n v="5"/>
    <n v="4"/>
    <m/>
    <m/>
    <m/>
    <m/>
    <m/>
  </r>
  <r>
    <x v="0"/>
    <x v="0"/>
    <x v="1"/>
    <d v="2025-04-28T00:00:00"/>
    <n v="75"/>
    <x v="1"/>
    <s v="CJ"/>
    <n v="2"/>
    <n v="3"/>
    <m/>
    <m/>
    <m/>
    <m/>
    <m/>
  </r>
  <r>
    <x v="0"/>
    <x v="0"/>
    <x v="1"/>
    <d v="2025-04-28T00:00:00"/>
    <n v="75"/>
    <x v="2"/>
    <s v="CJ"/>
    <n v="0"/>
    <n v="0"/>
    <m/>
    <m/>
    <m/>
    <m/>
    <m/>
  </r>
  <r>
    <x v="0"/>
    <x v="0"/>
    <x v="1"/>
    <d v="2025-04-28T00:00:00"/>
    <n v="75"/>
    <x v="3"/>
    <s v="CJ"/>
    <n v="3"/>
    <n v="1"/>
    <m/>
    <m/>
    <m/>
    <m/>
    <m/>
  </r>
  <r>
    <x v="0"/>
    <x v="0"/>
    <x v="1"/>
    <d v="2025-04-29T00:00:00"/>
    <n v="76"/>
    <x v="0"/>
    <s v="JC"/>
    <n v="1"/>
    <n v="0"/>
    <m/>
    <m/>
    <m/>
    <m/>
    <m/>
  </r>
  <r>
    <x v="0"/>
    <x v="0"/>
    <x v="1"/>
    <d v="2025-04-29T00:00:00"/>
    <n v="76"/>
    <x v="1"/>
    <s v="JC"/>
    <n v="0"/>
    <n v="0"/>
    <m/>
    <m/>
    <m/>
    <m/>
    <m/>
  </r>
  <r>
    <x v="0"/>
    <x v="0"/>
    <x v="1"/>
    <d v="2025-04-29T00:00:00"/>
    <n v="76"/>
    <x v="2"/>
    <s v="JC"/>
    <n v="4"/>
    <n v="0"/>
    <m/>
    <m/>
    <m/>
    <m/>
    <m/>
  </r>
  <r>
    <x v="0"/>
    <x v="0"/>
    <x v="1"/>
    <d v="2025-04-29T00:00:00"/>
    <n v="77"/>
    <x v="0"/>
    <s v="QCJ"/>
    <n v="0"/>
    <n v="0"/>
    <n v="5"/>
    <m/>
    <m/>
    <m/>
    <m/>
  </r>
  <r>
    <x v="0"/>
    <x v="0"/>
    <x v="1"/>
    <d v="2025-04-29T00:00:00"/>
    <n v="77"/>
    <x v="1"/>
    <s v="QCJ"/>
    <n v="1"/>
    <n v="5"/>
    <n v="3"/>
    <m/>
    <m/>
    <m/>
    <m/>
  </r>
  <r>
    <x v="0"/>
    <x v="0"/>
    <x v="1"/>
    <d v="2025-04-29T00:00:00"/>
    <n v="77"/>
    <x v="2"/>
    <s v="QCJ"/>
    <n v="0"/>
    <n v="0"/>
    <n v="0"/>
    <m/>
    <m/>
    <m/>
    <m/>
  </r>
  <r>
    <x v="0"/>
    <x v="0"/>
    <x v="1"/>
    <d v="2025-04-29T00:00:00"/>
    <n v="78"/>
    <x v="0"/>
    <s v="CD"/>
    <n v="3"/>
    <m/>
    <m/>
    <n v="0"/>
    <m/>
    <m/>
    <m/>
  </r>
  <r>
    <x v="0"/>
    <x v="0"/>
    <x v="1"/>
    <d v="2025-04-29T00:00:00"/>
    <n v="78"/>
    <x v="1"/>
    <s v="CD"/>
    <n v="3"/>
    <m/>
    <m/>
    <n v="3"/>
    <m/>
    <m/>
    <m/>
  </r>
  <r>
    <x v="0"/>
    <x v="0"/>
    <x v="1"/>
    <d v="2025-04-29T00:00:00"/>
    <n v="78"/>
    <x v="2"/>
    <s v="CD"/>
    <n v="3"/>
    <m/>
    <m/>
    <n v="1"/>
    <m/>
    <m/>
    <m/>
  </r>
  <r>
    <x v="0"/>
    <x v="0"/>
    <x v="1"/>
    <d v="2025-04-29T00:00:00"/>
    <n v="79"/>
    <x v="0"/>
    <s v="CJQD"/>
    <n v="4"/>
    <n v="0"/>
    <n v="0"/>
    <n v="0"/>
    <m/>
    <m/>
    <m/>
  </r>
  <r>
    <x v="0"/>
    <x v="0"/>
    <x v="1"/>
    <d v="2025-04-29T00:00:00"/>
    <n v="79"/>
    <x v="1"/>
    <s v="CJQD"/>
    <n v="0"/>
    <n v="1"/>
    <n v="0"/>
    <n v="2"/>
    <m/>
    <m/>
    <m/>
  </r>
  <r>
    <x v="0"/>
    <x v="0"/>
    <x v="1"/>
    <d v="2025-04-29T00:00:00"/>
    <n v="79"/>
    <x v="2"/>
    <s v="CJQD"/>
    <n v="3"/>
    <n v="0"/>
    <n v="1"/>
    <n v="3"/>
    <m/>
    <m/>
    <m/>
  </r>
  <r>
    <x v="0"/>
    <x v="0"/>
    <x v="1"/>
    <d v="2025-04-30T00:00:00"/>
    <n v="80"/>
    <x v="0"/>
    <s v="CJQ"/>
    <n v="3"/>
    <n v="2"/>
    <n v="3"/>
    <m/>
    <m/>
    <m/>
    <m/>
  </r>
  <r>
    <x v="0"/>
    <x v="0"/>
    <x v="1"/>
    <d v="2025-04-30T00:00:00"/>
    <n v="80"/>
    <x v="1"/>
    <s v="CJQ"/>
    <n v="4"/>
    <n v="1"/>
    <n v="0"/>
    <m/>
    <m/>
    <m/>
    <m/>
  </r>
  <r>
    <x v="0"/>
    <x v="0"/>
    <x v="1"/>
    <d v="2025-04-30T00:00:00"/>
    <n v="80"/>
    <x v="2"/>
    <s v="CJQ"/>
    <n v="5"/>
    <n v="0"/>
    <n v="1"/>
    <m/>
    <m/>
    <m/>
    <m/>
  </r>
  <r>
    <x v="0"/>
    <x v="1"/>
    <x v="1"/>
    <d v="2025-04-30T00:00:00"/>
    <n v="81"/>
    <x v="0"/>
    <s v="CJ"/>
    <n v="3"/>
    <n v="0"/>
    <m/>
    <m/>
    <m/>
    <m/>
    <m/>
  </r>
  <r>
    <x v="0"/>
    <x v="1"/>
    <x v="1"/>
    <d v="2025-04-30T00:00:00"/>
    <n v="81"/>
    <x v="1"/>
    <s v="CJ"/>
    <n v="1"/>
    <n v="0"/>
    <m/>
    <m/>
    <m/>
    <m/>
    <m/>
  </r>
  <r>
    <x v="0"/>
    <x v="1"/>
    <x v="1"/>
    <d v="2025-04-30T00:00:00"/>
    <n v="81"/>
    <x v="2"/>
    <s v="CJ"/>
    <n v="2"/>
    <n v="0"/>
    <m/>
    <m/>
    <m/>
    <m/>
    <m/>
  </r>
  <r>
    <x v="0"/>
    <x v="2"/>
    <x v="1"/>
    <d v="2025-04-30T00:00:00"/>
    <n v="82"/>
    <x v="0"/>
    <s v="JDC"/>
    <n v="3"/>
    <n v="0"/>
    <m/>
    <n v="0"/>
    <m/>
    <m/>
    <m/>
  </r>
  <r>
    <x v="0"/>
    <x v="2"/>
    <x v="1"/>
    <d v="2025-04-30T00:00:00"/>
    <n v="82"/>
    <x v="1"/>
    <s v="JDC"/>
    <n v="6"/>
    <n v="2"/>
    <m/>
    <n v="1"/>
    <m/>
    <m/>
    <m/>
  </r>
  <r>
    <x v="0"/>
    <x v="2"/>
    <x v="1"/>
    <d v="2025-04-30T00:00:00"/>
    <n v="82"/>
    <x v="2"/>
    <s v="JDC"/>
    <n v="3"/>
    <n v="3"/>
    <m/>
    <n v="1"/>
    <m/>
    <m/>
    <m/>
  </r>
  <r>
    <x v="0"/>
    <x v="0"/>
    <x v="1"/>
    <d v="2025-04-30T00:00:00"/>
    <n v="83"/>
    <x v="0"/>
    <s v="CJ"/>
    <n v="6"/>
    <n v="4"/>
    <m/>
    <m/>
    <m/>
    <m/>
    <m/>
  </r>
  <r>
    <x v="0"/>
    <x v="0"/>
    <x v="1"/>
    <d v="2025-04-30T00:00:00"/>
    <n v="83"/>
    <x v="1"/>
    <s v="CJ"/>
    <n v="3"/>
    <n v="0"/>
    <m/>
    <m/>
    <m/>
    <m/>
    <m/>
  </r>
  <r>
    <x v="0"/>
    <x v="0"/>
    <x v="1"/>
    <d v="2025-04-30T00:00:00"/>
    <n v="83"/>
    <x v="2"/>
    <s v="CJ"/>
    <n v="3"/>
    <n v="1"/>
    <m/>
    <m/>
    <m/>
    <m/>
    <m/>
  </r>
  <r>
    <x v="0"/>
    <x v="0"/>
    <x v="1"/>
    <d v="2025-05-01T00:00:00"/>
    <n v="84"/>
    <x v="0"/>
    <s v="JC"/>
    <n v="2"/>
    <n v="3"/>
    <m/>
    <m/>
    <m/>
    <m/>
    <m/>
  </r>
  <r>
    <x v="0"/>
    <x v="0"/>
    <x v="1"/>
    <d v="2025-05-01T00:00:00"/>
    <n v="84"/>
    <x v="1"/>
    <s v="JC"/>
    <n v="1"/>
    <n v="0"/>
    <m/>
    <m/>
    <m/>
    <m/>
    <m/>
  </r>
  <r>
    <x v="0"/>
    <x v="0"/>
    <x v="1"/>
    <d v="2025-05-01T00:00:00"/>
    <n v="84"/>
    <x v="2"/>
    <s v="JC"/>
    <n v="7"/>
    <n v="2"/>
    <m/>
    <m/>
    <m/>
    <m/>
    <m/>
  </r>
  <r>
    <x v="0"/>
    <x v="1"/>
    <x v="1"/>
    <d v="2025-05-01T00:00:00"/>
    <n v="85"/>
    <x v="0"/>
    <s v="JC"/>
    <n v="1"/>
    <n v="0"/>
    <m/>
    <m/>
    <m/>
    <m/>
    <m/>
  </r>
  <r>
    <x v="0"/>
    <x v="1"/>
    <x v="1"/>
    <d v="2025-05-01T00:00:00"/>
    <n v="85"/>
    <x v="1"/>
    <s v="JC"/>
    <n v="0"/>
    <n v="2"/>
    <m/>
    <m/>
    <m/>
    <m/>
    <m/>
  </r>
  <r>
    <x v="0"/>
    <x v="1"/>
    <x v="1"/>
    <d v="2025-05-01T00:00:00"/>
    <n v="85"/>
    <x v="2"/>
    <s v="JC"/>
    <n v="4"/>
    <n v="3"/>
    <m/>
    <m/>
    <m/>
    <m/>
    <m/>
  </r>
  <r>
    <x v="0"/>
    <x v="1"/>
    <x v="1"/>
    <d v="2025-05-01T00:00:00"/>
    <n v="85"/>
    <x v="3"/>
    <s v="JC"/>
    <n v="5"/>
    <n v="1"/>
    <m/>
    <m/>
    <m/>
    <m/>
    <m/>
  </r>
  <r>
    <x v="0"/>
    <x v="2"/>
    <x v="1"/>
    <d v="2025-05-01T00:00:00"/>
    <n v="86"/>
    <x v="0"/>
    <s v="CJ"/>
    <n v="3"/>
    <n v="0"/>
    <m/>
    <m/>
    <m/>
    <m/>
    <m/>
  </r>
  <r>
    <x v="0"/>
    <x v="2"/>
    <x v="1"/>
    <d v="2025-05-01T00:00:00"/>
    <n v="86"/>
    <x v="1"/>
    <s v="CJ"/>
    <n v="3"/>
    <n v="0"/>
    <m/>
    <m/>
    <m/>
    <m/>
    <m/>
  </r>
  <r>
    <x v="0"/>
    <x v="2"/>
    <x v="1"/>
    <d v="2025-05-01T00:00:00"/>
    <n v="86"/>
    <x v="2"/>
    <s v="CJ"/>
    <n v="2"/>
    <n v="4"/>
    <m/>
    <m/>
    <m/>
    <m/>
    <m/>
  </r>
  <r>
    <x v="0"/>
    <x v="2"/>
    <x v="1"/>
    <d v="2025-05-01T00:00:00"/>
    <n v="87"/>
    <x v="0"/>
    <s v="JC"/>
    <n v="0"/>
    <n v="0"/>
    <m/>
    <m/>
    <m/>
    <m/>
    <m/>
  </r>
  <r>
    <x v="0"/>
    <x v="2"/>
    <x v="1"/>
    <d v="2025-05-01T00:00:00"/>
    <n v="87"/>
    <x v="1"/>
    <s v="JC"/>
    <n v="3"/>
    <n v="0"/>
    <m/>
    <m/>
    <m/>
    <m/>
    <m/>
  </r>
  <r>
    <x v="0"/>
    <x v="2"/>
    <x v="1"/>
    <d v="2025-05-01T00:00:00"/>
    <n v="87"/>
    <x v="2"/>
    <s v="JC"/>
    <n v="1"/>
    <n v="3"/>
    <m/>
    <m/>
    <m/>
    <m/>
    <m/>
  </r>
  <r>
    <x v="0"/>
    <x v="0"/>
    <x v="1"/>
    <d v="2025-05-02T00:00:00"/>
    <n v="88"/>
    <x v="0"/>
    <s v="CJ"/>
    <n v="1"/>
    <n v="1"/>
    <m/>
    <m/>
    <m/>
    <m/>
    <m/>
  </r>
  <r>
    <x v="0"/>
    <x v="0"/>
    <x v="1"/>
    <d v="2025-05-02T00:00:00"/>
    <n v="88"/>
    <x v="1"/>
    <s v="CJ"/>
    <n v="4"/>
    <n v="3"/>
    <m/>
    <m/>
    <m/>
    <m/>
    <m/>
  </r>
  <r>
    <x v="0"/>
    <x v="0"/>
    <x v="1"/>
    <d v="2025-05-02T00:00:00"/>
    <n v="88"/>
    <x v="2"/>
    <s v="CJ"/>
    <n v="4"/>
    <n v="4"/>
    <m/>
    <m/>
    <m/>
    <m/>
    <m/>
  </r>
  <r>
    <x v="0"/>
    <x v="1"/>
    <x v="1"/>
    <d v="2025-05-02T00:00:00"/>
    <n v="89"/>
    <x v="0"/>
    <s v="JVC"/>
    <n v="1"/>
    <n v="2"/>
    <m/>
    <m/>
    <m/>
    <m/>
    <n v="0"/>
  </r>
  <r>
    <x v="0"/>
    <x v="1"/>
    <x v="1"/>
    <d v="2025-05-02T00:00:00"/>
    <n v="89"/>
    <x v="1"/>
    <s v="JVC"/>
    <n v="0"/>
    <n v="1"/>
    <m/>
    <m/>
    <m/>
    <m/>
    <n v="1"/>
  </r>
  <r>
    <x v="0"/>
    <x v="1"/>
    <x v="1"/>
    <d v="2025-05-02T00:00:00"/>
    <n v="89"/>
    <x v="2"/>
    <s v="JVC"/>
    <n v="1"/>
    <n v="1"/>
    <m/>
    <m/>
    <m/>
    <m/>
    <n v="1"/>
  </r>
  <r>
    <x v="0"/>
    <x v="0"/>
    <x v="1"/>
    <d v="2025-05-05T00:00:00"/>
    <n v="90"/>
    <x v="0"/>
    <s v="JC"/>
    <n v="1"/>
    <n v="0"/>
    <m/>
    <m/>
    <m/>
    <m/>
    <m/>
  </r>
  <r>
    <x v="0"/>
    <x v="0"/>
    <x v="1"/>
    <d v="2025-05-05T00:00:00"/>
    <n v="90"/>
    <x v="1"/>
    <s v="JC"/>
    <n v="0"/>
    <n v="0"/>
    <m/>
    <m/>
    <m/>
    <m/>
    <m/>
  </r>
  <r>
    <x v="0"/>
    <x v="0"/>
    <x v="1"/>
    <d v="2025-05-05T00:00:00"/>
    <n v="90"/>
    <x v="2"/>
    <s v="JC"/>
    <n v="1"/>
    <n v="1"/>
    <m/>
    <m/>
    <m/>
    <m/>
    <m/>
  </r>
  <r>
    <x v="0"/>
    <x v="0"/>
    <x v="1"/>
    <d v="2025-05-05T00:00:00"/>
    <n v="91"/>
    <x v="0"/>
    <s v="JC"/>
    <n v="3"/>
    <n v="4"/>
    <m/>
    <m/>
    <m/>
    <m/>
    <m/>
  </r>
  <r>
    <x v="0"/>
    <x v="0"/>
    <x v="1"/>
    <d v="2025-05-05T00:00:00"/>
    <n v="91"/>
    <x v="1"/>
    <s v="JC"/>
    <n v="2"/>
    <n v="2"/>
    <m/>
    <m/>
    <m/>
    <m/>
    <m/>
  </r>
  <r>
    <x v="0"/>
    <x v="0"/>
    <x v="1"/>
    <d v="2025-05-05T00:00:00"/>
    <n v="91"/>
    <x v="2"/>
    <s v="JC"/>
    <n v="2"/>
    <n v="5"/>
    <m/>
    <m/>
    <m/>
    <m/>
    <m/>
  </r>
  <r>
    <x v="0"/>
    <x v="0"/>
    <x v="1"/>
    <d v="2025-05-06T00:00:00"/>
    <n v="92"/>
    <x v="0"/>
    <s v="CJ"/>
    <n v="4"/>
    <n v="3"/>
    <m/>
    <m/>
    <m/>
    <m/>
    <m/>
  </r>
  <r>
    <x v="0"/>
    <x v="0"/>
    <x v="1"/>
    <d v="2025-05-06T00:00:00"/>
    <n v="92"/>
    <x v="1"/>
    <s v="CJ"/>
    <n v="2"/>
    <n v="0"/>
    <m/>
    <m/>
    <m/>
    <m/>
    <m/>
  </r>
  <r>
    <x v="0"/>
    <x v="0"/>
    <x v="1"/>
    <d v="2025-05-06T00:00:00"/>
    <n v="92"/>
    <x v="2"/>
    <s v="CJ"/>
    <n v="1"/>
    <n v="0"/>
    <m/>
    <m/>
    <m/>
    <m/>
    <m/>
  </r>
  <r>
    <x v="0"/>
    <x v="0"/>
    <x v="1"/>
    <d v="2025-05-07T00:00:00"/>
    <n v="93"/>
    <x v="0"/>
    <s v="CJ"/>
    <n v="3"/>
    <n v="0"/>
    <m/>
    <m/>
    <m/>
    <m/>
    <m/>
  </r>
  <r>
    <x v="0"/>
    <x v="0"/>
    <x v="1"/>
    <d v="2025-05-07T00:00:00"/>
    <n v="93"/>
    <x v="1"/>
    <s v="CJ"/>
    <n v="3"/>
    <n v="0"/>
    <m/>
    <m/>
    <m/>
    <m/>
    <m/>
  </r>
  <r>
    <x v="0"/>
    <x v="0"/>
    <x v="1"/>
    <d v="2025-05-07T00:00:00"/>
    <n v="93"/>
    <x v="2"/>
    <s v="CJ"/>
    <n v="8"/>
    <n v="1"/>
    <m/>
    <m/>
    <m/>
    <m/>
    <m/>
  </r>
  <r>
    <x v="0"/>
    <x v="1"/>
    <x v="1"/>
    <d v="2025-05-07T00:00:00"/>
    <n v="94"/>
    <x v="0"/>
    <s v="JC"/>
    <n v="2"/>
    <n v="3"/>
    <m/>
    <m/>
    <m/>
    <m/>
    <m/>
  </r>
  <r>
    <x v="0"/>
    <x v="1"/>
    <x v="1"/>
    <d v="2025-05-07T00:00:00"/>
    <n v="94"/>
    <x v="1"/>
    <s v="JC"/>
    <n v="3"/>
    <n v="3"/>
    <m/>
    <m/>
    <m/>
    <m/>
    <m/>
  </r>
  <r>
    <x v="0"/>
    <x v="1"/>
    <x v="1"/>
    <d v="2025-05-07T00:00:00"/>
    <n v="94"/>
    <x v="2"/>
    <s v="JC"/>
    <n v="2"/>
    <n v="2"/>
    <m/>
    <m/>
    <m/>
    <m/>
    <m/>
  </r>
  <r>
    <x v="0"/>
    <x v="2"/>
    <x v="1"/>
    <d v="2025-05-07T00:00:00"/>
    <n v="95"/>
    <x v="0"/>
    <s v="JC"/>
    <n v="2"/>
    <n v="0"/>
    <m/>
    <m/>
    <m/>
    <m/>
    <m/>
  </r>
  <r>
    <x v="0"/>
    <x v="2"/>
    <x v="1"/>
    <d v="2025-05-07T00:00:00"/>
    <n v="95"/>
    <x v="1"/>
    <s v="JC"/>
    <n v="0"/>
    <n v="1"/>
    <m/>
    <m/>
    <m/>
    <m/>
    <m/>
  </r>
  <r>
    <x v="0"/>
    <x v="2"/>
    <x v="1"/>
    <d v="2025-05-07T00:00:00"/>
    <n v="95"/>
    <x v="2"/>
    <s v="JC"/>
    <n v="0"/>
    <n v="0"/>
    <m/>
    <m/>
    <m/>
    <m/>
    <m/>
  </r>
  <r>
    <x v="0"/>
    <x v="0"/>
    <x v="1"/>
    <d v="2025-05-13T00:00:00"/>
    <n v="96"/>
    <x v="0"/>
    <s v="JC"/>
    <n v="3"/>
    <n v="0"/>
    <m/>
    <m/>
    <m/>
    <m/>
    <m/>
  </r>
  <r>
    <x v="0"/>
    <x v="0"/>
    <x v="1"/>
    <d v="2025-05-13T00:00:00"/>
    <n v="96"/>
    <x v="1"/>
    <s v="JC"/>
    <n v="1"/>
    <n v="2"/>
    <m/>
    <m/>
    <m/>
    <m/>
    <m/>
  </r>
  <r>
    <x v="0"/>
    <x v="0"/>
    <x v="1"/>
    <d v="2025-05-13T00:00:00"/>
    <n v="96"/>
    <x v="2"/>
    <s v="JC"/>
    <n v="1"/>
    <n v="1"/>
    <m/>
    <m/>
    <m/>
    <m/>
    <m/>
  </r>
  <r>
    <x v="0"/>
    <x v="0"/>
    <x v="1"/>
    <d v="2025-05-13T00:00:00"/>
    <n v="97"/>
    <x v="0"/>
    <s v="CJ"/>
    <n v="0"/>
    <n v="1"/>
    <m/>
    <m/>
    <m/>
    <m/>
    <m/>
  </r>
  <r>
    <x v="0"/>
    <x v="0"/>
    <x v="1"/>
    <d v="2025-05-13T00:00:00"/>
    <n v="97"/>
    <x v="1"/>
    <s v="CJ"/>
    <n v="3"/>
    <n v="0"/>
    <m/>
    <m/>
    <m/>
    <m/>
    <m/>
  </r>
  <r>
    <x v="0"/>
    <x v="0"/>
    <x v="1"/>
    <d v="2025-05-13T00:00:00"/>
    <n v="97"/>
    <x v="2"/>
    <s v="CJ"/>
    <n v="0"/>
    <n v="2"/>
    <m/>
    <m/>
    <m/>
    <m/>
    <m/>
  </r>
  <r>
    <x v="0"/>
    <x v="0"/>
    <x v="1"/>
    <d v="2025-05-13T00:00:00"/>
    <n v="97"/>
    <x v="3"/>
    <s v="CJ"/>
    <n v="3"/>
    <n v="2"/>
    <m/>
    <m/>
    <m/>
    <m/>
    <m/>
  </r>
  <r>
    <x v="0"/>
    <x v="0"/>
    <x v="1"/>
    <d v="2025-05-14T00:00:00"/>
    <n v="98"/>
    <x v="0"/>
    <s v="CJQ"/>
    <n v="2"/>
    <n v="1"/>
    <n v="0"/>
    <m/>
    <m/>
    <m/>
    <m/>
  </r>
  <r>
    <x v="0"/>
    <x v="0"/>
    <x v="1"/>
    <d v="2025-05-14T00:00:00"/>
    <n v="98"/>
    <x v="1"/>
    <s v="CJQ"/>
    <n v="0"/>
    <n v="0"/>
    <n v="3"/>
    <m/>
    <m/>
    <m/>
    <m/>
  </r>
  <r>
    <x v="0"/>
    <x v="0"/>
    <x v="1"/>
    <d v="2025-05-14T00:00:00"/>
    <n v="98"/>
    <x v="2"/>
    <s v="CJQ"/>
    <n v="9"/>
    <n v="1"/>
    <n v="0"/>
    <m/>
    <m/>
    <m/>
    <m/>
  </r>
  <r>
    <x v="0"/>
    <x v="0"/>
    <x v="1"/>
    <d v="2025-05-14T00:00:00"/>
    <n v="99"/>
    <x v="0"/>
    <s v="JCDQ"/>
    <n v="0"/>
    <n v="4"/>
    <n v="3"/>
    <n v="0"/>
    <m/>
    <m/>
    <m/>
  </r>
  <r>
    <x v="0"/>
    <x v="0"/>
    <x v="1"/>
    <d v="2025-05-14T00:00:00"/>
    <n v="99"/>
    <x v="1"/>
    <s v="JCDQ"/>
    <n v="0"/>
    <n v="2"/>
    <n v="0"/>
    <n v="2"/>
    <m/>
    <m/>
    <m/>
  </r>
  <r>
    <x v="0"/>
    <x v="0"/>
    <x v="1"/>
    <d v="2025-05-14T00:00:00"/>
    <n v="99"/>
    <x v="2"/>
    <s v="JCDQ"/>
    <n v="3"/>
    <n v="1"/>
    <n v="6"/>
    <n v="3"/>
    <m/>
    <m/>
    <m/>
  </r>
  <r>
    <x v="0"/>
    <x v="1"/>
    <x v="1"/>
    <d v="2025-05-14T00:00:00"/>
    <n v="100"/>
    <x v="0"/>
    <s v="CJ"/>
    <n v="2"/>
    <n v="5"/>
    <m/>
    <m/>
    <m/>
    <m/>
    <m/>
  </r>
  <r>
    <x v="0"/>
    <x v="1"/>
    <x v="1"/>
    <d v="2025-05-14T00:00:00"/>
    <n v="100"/>
    <x v="1"/>
    <s v="CJ"/>
    <n v="4"/>
    <n v="2"/>
    <m/>
    <m/>
    <m/>
    <m/>
    <m/>
  </r>
  <r>
    <x v="0"/>
    <x v="1"/>
    <x v="1"/>
    <d v="2025-05-14T00:00:00"/>
    <n v="100"/>
    <x v="2"/>
    <s v="CJ"/>
    <n v="3"/>
    <n v="0"/>
    <m/>
    <m/>
    <m/>
    <m/>
    <m/>
  </r>
  <r>
    <x v="0"/>
    <x v="0"/>
    <x v="1"/>
    <d v="2025-05-20T00:00:00"/>
    <n v="101"/>
    <x v="0"/>
    <s v="JQ"/>
    <m/>
    <n v="3"/>
    <n v="3"/>
    <m/>
    <m/>
    <m/>
    <m/>
  </r>
  <r>
    <x v="0"/>
    <x v="0"/>
    <x v="1"/>
    <d v="2025-05-20T00:00:00"/>
    <n v="101"/>
    <x v="1"/>
    <s v="JQ"/>
    <m/>
    <n v="3"/>
    <n v="3"/>
    <m/>
    <m/>
    <m/>
    <m/>
  </r>
  <r>
    <x v="0"/>
    <x v="0"/>
    <x v="1"/>
    <d v="2025-05-20T00:00:00"/>
    <n v="101"/>
    <x v="2"/>
    <s v="JQ"/>
    <m/>
    <n v="3"/>
    <n v="0"/>
    <m/>
    <m/>
    <m/>
    <m/>
  </r>
  <r>
    <x v="0"/>
    <x v="0"/>
    <x v="1"/>
    <d v="2025-05-20T00:00:00"/>
    <n v="102"/>
    <x v="0"/>
    <s v="JD"/>
    <m/>
    <n v="5"/>
    <m/>
    <n v="0"/>
    <m/>
    <m/>
    <m/>
  </r>
  <r>
    <x v="0"/>
    <x v="0"/>
    <x v="1"/>
    <d v="2025-05-20T00:00:00"/>
    <n v="102"/>
    <x v="1"/>
    <s v="JD"/>
    <m/>
    <n v="1"/>
    <m/>
    <n v="0"/>
    <m/>
    <m/>
    <m/>
  </r>
  <r>
    <x v="0"/>
    <x v="0"/>
    <x v="1"/>
    <d v="2025-05-20T00:00:00"/>
    <n v="102"/>
    <x v="2"/>
    <s v="JD"/>
    <m/>
    <n v="2"/>
    <m/>
    <n v="1"/>
    <m/>
    <m/>
    <m/>
  </r>
  <r>
    <x v="0"/>
    <x v="0"/>
    <x v="1"/>
    <d v="2025-05-21T00:00:00"/>
    <n v="103"/>
    <x v="0"/>
    <s v="JQ"/>
    <m/>
    <n v="2"/>
    <n v="3"/>
    <m/>
    <m/>
    <m/>
    <m/>
  </r>
  <r>
    <x v="0"/>
    <x v="0"/>
    <x v="1"/>
    <d v="2025-05-21T00:00:00"/>
    <n v="103"/>
    <x v="1"/>
    <s v="JQ"/>
    <m/>
    <n v="6"/>
    <n v="0"/>
    <m/>
    <m/>
    <m/>
    <m/>
  </r>
  <r>
    <x v="0"/>
    <x v="0"/>
    <x v="1"/>
    <d v="2025-05-21T00:00:00"/>
    <n v="103"/>
    <x v="2"/>
    <s v="JQ"/>
    <m/>
    <n v="4"/>
    <n v="2"/>
    <m/>
    <m/>
    <m/>
    <m/>
  </r>
  <r>
    <x v="0"/>
    <x v="0"/>
    <x v="1"/>
    <d v="2025-05-22T00:00:00"/>
    <n v="104"/>
    <x v="0"/>
    <s v="JQ"/>
    <m/>
    <n v="0"/>
    <n v="0"/>
    <m/>
    <m/>
    <m/>
    <m/>
  </r>
  <r>
    <x v="0"/>
    <x v="0"/>
    <x v="1"/>
    <d v="2025-05-22T00:00:00"/>
    <n v="104"/>
    <x v="1"/>
    <s v="JQ"/>
    <m/>
    <n v="1"/>
    <n v="1"/>
    <m/>
    <m/>
    <m/>
    <m/>
  </r>
  <r>
    <x v="0"/>
    <x v="0"/>
    <x v="1"/>
    <d v="2025-05-22T00:00:00"/>
    <n v="104"/>
    <x v="2"/>
    <s v="JQ"/>
    <m/>
    <n v="3"/>
    <n v="0"/>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8">
  <r>
    <n v="1"/>
    <s v="CJQ"/>
    <x v="0"/>
    <n v="4"/>
    <n v="3"/>
    <n v="4"/>
    <n v="0"/>
    <x v="0"/>
    <n v="7"/>
    <n v="11"/>
    <s v=""/>
    <x v="0"/>
  </r>
  <r>
    <n v="1"/>
    <s v="CJQ"/>
    <x v="1"/>
    <n v="0"/>
    <n v="0"/>
    <n v="1"/>
    <n v="0"/>
    <x v="0"/>
    <n v="-11"/>
    <n v="-10"/>
    <n v="0"/>
    <x v="1"/>
  </r>
  <r>
    <n v="2"/>
    <s v="JC"/>
    <x v="0"/>
    <n v="8"/>
    <n v="5"/>
    <n v="3"/>
    <n v="0"/>
    <x v="1"/>
    <n v="13"/>
    <n v="16"/>
    <s v=""/>
    <x v="0"/>
  </r>
  <r>
    <n v="2"/>
    <s v="JC"/>
    <x v="1"/>
    <n v="0"/>
    <n v="0"/>
    <n v="0"/>
    <n v="0"/>
    <x v="1"/>
    <n v="-13"/>
    <n v="-13"/>
    <n v="0"/>
    <x v="1"/>
  </r>
  <r>
    <n v="3"/>
    <s v="JC"/>
    <x v="0"/>
    <n v="1"/>
    <n v="6"/>
    <n v="3"/>
    <n v="0"/>
    <x v="1"/>
    <n v="3"/>
    <n v="6"/>
    <s v=""/>
    <x v="2"/>
  </r>
  <r>
    <n v="3"/>
    <s v="JC"/>
    <x v="1"/>
    <n v="0"/>
    <n v="0"/>
    <n v="4"/>
    <n v="0"/>
    <x v="1"/>
    <n v="-7"/>
    <n v="-3"/>
    <n v="0"/>
    <x v="1"/>
  </r>
  <r>
    <n v="4"/>
    <s v="CJQ"/>
    <x v="0"/>
    <n v="3"/>
    <n v="0"/>
    <n v="1"/>
    <n v="0"/>
    <x v="0"/>
    <n v="3"/>
    <n v="4"/>
    <s v=""/>
    <x v="2"/>
  </r>
  <r>
    <n v="4"/>
    <s v="CJQ"/>
    <x v="1"/>
    <n v="0"/>
    <n v="0"/>
    <n v="0"/>
    <n v="0"/>
    <x v="0"/>
    <n v="-4"/>
    <n v="-4"/>
    <n v="0"/>
    <x v="1"/>
  </r>
  <r>
    <n v="5"/>
    <s v="QJC"/>
    <x v="0"/>
    <n v="5"/>
    <n v="4"/>
    <n v="2"/>
    <n v="0"/>
    <x v="1"/>
    <n v="8"/>
    <n v="10"/>
    <s v=""/>
    <x v="0"/>
  </r>
  <r>
    <n v="5"/>
    <s v="QJC"/>
    <x v="1"/>
    <n v="1"/>
    <n v="0"/>
    <n v="0"/>
    <n v="0"/>
    <x v="1"/>
    <n v="-8"/>
    <n v="-8"/>
    <n v="0"/>
    <x v="1"/>
  </r>
  <r>
    <n v="6"/>
    <s v="JC"/>
    <x v="0"/>
    <n v="7"/>
    <n v="2"/>
    <n v="1"/>
    <n v="0"/>
    <x v="1"/>
    <n v="5"/>
    <n v="6"/>
    <s v=""/>
    <x v="0"/>
  </r>
  <r>
    <n v="6"/>
    <s v="JC"/>
    <x v="1"/>
    <n v="0"/>
    <n v="4"/>
    <n v="0"/>
    <n v="0"/>
    <x v="1"/>
    <n v="-5"/>
    <n v="-5"/>
    <n v="0"/>
    <x v="1"/>
  </r>
  <r>
    <n v="7"/>
    <s v="CJ"/>
    <x v="0"/>
    <n v="0"/>
    <n v="5"/>
    <n v="0"/>
    <n v="0"/>
    <x v="0"/>
    <n v="2"/>
    <n v="2"/>
    <s v=""/>
    <x v="3"/>
  </r>
  <r>
    <n v="7"/>
    <s v="CJ"/>
    <x v="1"/>
    <n v="1"/>
    <n v="2"/>
    <n v="6"/>
    <n v="0"/>
    <x v="0"/>
    <n v="-2"/>
    <n v="4"/>
    <n v="1"/>
    <x v="4"/>
  </r>
  <r>
    <n v="8"/>
    <s v="CJ"/>
    <x v="0"/>
    <n v="0"/>
    <n v="3"/>
    <n v="3"/>
    <n v="0"/>
    <x v="0"/>
    <n v="1"/>
    <n v="4"/>
    <s v=""/>
    <x v="5"/>
  </r>
  <r>
    <n v="8"/>
    <s v="CJ"/>
    <x v="1"/>
    <n v="1"/>
    <n v="1"/>
    <n v="0"/>
    <n v="0"/>
    <x v="0"/>
    <n v="-4"/>
    <n v="-4"/>
    <n v="0"/>
    <x v="1"/>
  </r>
  <r>
    <n v="9"/>
    <s v="CJQ"/>
    <x v="0"/>
    <n v="2"/>
    <n v="5"/>
    <n v="2"/>
    <n v="0"/>
    <x v="0"/>
    <n v="3"/>
    <n v="5"/>
    <s v=""/>
    <x v="2"/>
  </r>
  <r>
    <n v="9"/>
    <s v="CJQ"/>
    <x v="1"/>
    <n v="1"/>
    <n v="3"/>
    <n v="7"/>
    <n v="0"/>
    <x v="0"/>
    <n v="-5"/>
    <n v="2"/>
    <n v="1"/>
    <x v="1"/>
  </r>
  <r>
    <n v="10"/>
    <s v="CJ"/>
    <x v="0"/>
    <n v="0"/>
    <n v="3"/>
    <n v="3"/>
    <n v="0"/>
    <x v="0"/>
    <n v="2"/>
    <n v="5"/>
    <s v=""/>
    <x v="3"/>
  </r>
  <r>
    <n v="10"/>
    <s v="CJ"/>
    <x v="1"/>
    <n v="1"/>
    <n v="0"/>
    <n v="0"/>
    <n v="0"/>
    <x v="0"/>
    <n v="-5"/>
    <n v="-5"/>
    <n v="0"/>
    <x v="1"/>
  </r>
  <r>
    <n v="11"/>
    <s v="DCJ"/>
    <x v="0"/>
    <n v="5"/>
    <n v="6"/>
    <n v="3"/>
    <n v="0"/>
    <x v="0"/>
    <n v="9"/>
    <n v="12"/>
    <s v=""/>
    <x v="0"/>
  </r>
  <r>
    <n v="11"/>
    <s v="DCJ"/>
    <x v="1"/>
    <n v="0"/>
    <n v="2"/>
    <n v="3"/>
    <n v="0"/>
    <x v="0"/>
    <n v="-12"/>
    <n v="-9"/>
    <n v="0"/>
    <x v="1"/>
  </r>
  <r>
    <n v="12"/>
    <s v="CJD"/>
    <x v="0"/>
    <n v="1"/>
    <n v="6"/>
    <n v="3"/>
    <n v="0"/>
    <x v="0"/>
    <n v="6"/>
    <n v="9"/>
    <s v=""/>
    <x v="0"/>
  </r>
  <r>
    <n v="12"/>
    <s v="CJD"/>
    <x v="1"/>
    <n v="0"/>
    <n v="1"/>
    <n v="2"/>
    <n v="0"/>
    <x v="0"/>
    <n v="-9"/>
    <n v="-7"/>
    <n v="0"/>
    <x v="1"/>
  </r>
  <r>
    <n v="13"/>
    <s v="DCJ"/>
    <x v="0"/>
    <n v="3"/>
    <n v="5"/>
    <n v="3"/>
    <n v="0"/>
    <x v="0"/>
    <n v="7"/>
    <n v="10"/>
    <s v=""/>
    <x v="0"/>
  </r>
  <r>
    <n v="13"/>
    <s v="DCJ"/>
    <x v="1"/>
    <n v="0"/>
    <n v="1"/>
    <n v="0"/>
    <n v="0"/>
    <x v="0"/>
    <n v="-10"/>
    <n v="-10"/>
    <n v="0"/>
    <x v="1"/>
  </r>
  <r>
    <n v="14"/>
    <s v="JC"/>
    <x v="0"/>
    <n v="5"/>
    <n v="3"/>
    <n v="3"/>
    <n v="0"/>
    <x v="1"/>
    <n v="5"/>
    <n v="8"/>
    <s v=""/>
    <x v="0"/>
  </r>
  <r>
    <n v="14"/>
    <s v="JC"/>
    <x v="1"/>
    <n v="1"/>
    <n v="1"/>
    <n v="1"/>
    <n v="0"/>
    <x v="1"/>
    <n v="-6"/>
    <n v="-5"/>
    <n v="0"/>
    <x v="1"/>
  </r>
  <r>
    <n v="15"/>
    <s v="CJ"/>
    <x v="0"/>
    <n v="2"/>
    <n v="3"/>
    <n v="0"/>
    <n v="0"/>
    <x v="0"/>
    <n v="4"/>
    <n v="4"/>
    <s v=""/>
    <x v="0"/>
  </r>
  <r>
    <n v="15"/>
    <s v="CJ"/>
    <x v="1"/>
    <n v="1"/>
    <n v="0"/>
    <n v="2"/>
    <n v="0"/>
    <x v="0"/>
    <n v="-4"/>
    <n v="-2"/>
    <n v="0"/>
    <x v="1"/>
  </r>
  <r>
    <n v="16"/>
    <s v="DJC"/>
    <x v="0"/>
    <n v="3"/>
    <n v="6"/>
    <n v="0"/>
    <n v="0"/>
    <x v="1"/>
    <n v="8"/>
    <n v="8"/>
    <s v=""/>
    <x v="0"/>
  </r>
  <r>
    <n v="16"/>
    <s v="DJC"/>
    <x v="1"/>
    <n v="1"/>
    <n v="0"/>
    <n v="0"/>
    <n v="0"/>
    <x v="1"/>
    <n v="-8"/>
    <n v="-8"/>
    <n v="0"/>
    <x v="1"/>
  </r>
  <r>
    <n v="17"/>
    <s v="JC"/>
    <x v="0"/>
    <n v="5"/>
    <n v="0"/>
    <n v="3"/>
    <n v="0"/>
    <x v="1"/>
    <n v="4"/>
    <n v="7"/>
    <s v=""/>
    <x v="0"/>
  </r>
  <r>
    <n v="17"/>
    <s v="JC"/>
    <x v="1"/>
    <n v="0"/>
    <n v="1"/>
    <n v="0"/>
    <n v="0"/>
    <x v="1"/>
    <n v="-4"/>
    <n v="-4"/>
    <n v="0"/>
    <x v="1"/>
  </r>
  <r>
    <n v="18"/>
    <s v="CJ"/>
    <x v="0"/>
    <n v="5"/>
    <n v="4"/>
    <n v="0"/>
    <n v="0"/>
    <x v="0"/>
    <n v="8"/>
    <n v="8"/>
    <s v=""/>
    <x v="0"/>
  </r>
  <r>
    <n v="18"/>
    <s v="CJ"/>
    <x v="1"/>
    <n v="1"/>
    <n v="0"/>
    <n v="3"/>
    <n v="0"/>
    <x v="0"/>
    <n v="-8"/>
    <n v="-5"/>
    <n v="0"/>
    <x v="1"/>
  </r>
  <r>
    <n v="19"/>
    <s v="JC"/>
    <x v="0"/>
    <n v="0"/>
    <n v="2"/>
    <n v="3"/>
    <n v="0"/>
    <x v="1"/>
    <n v="-6"/>
    <n v="-3"/>
    <n v="0"/>
    <x v="1"/>
  </r>
  <r>
    <n v="19"/>
    <s v="JC"/>
    <x v="1"/>
    <n v="4"/>
    <n v="1"/>
    <n v="3"/>
    <n v="0"/>
    <x v="1"/>
    <n v="3"/>
    <n v="6"/>
    <s v=""/>
    <x v="2"/>
  </r>
  <r>
    <n v="20"/>
    <s v="JC"/>
    <x v="0"/>
    <n v="1"/>
    <n v="1"/>
    <n v="2"/>
    <n v="0"/>
    <x v="1"/>
    <n v="0"/>
    <n v="2"/>
    <n v="1"/>
    <x v="6"/>
  </r>
  <r>
    <n v="20"/>
    <s v="JC"/>
    <x v="1"/>
    <n v="1"/>
    <n v="0"/>
    <n v="1"/>
    <n v="0"/>
    <x v="1"/>
    <n v="-1"/>
    <n v="0"/>
    <n v="1"/>
    <x v="7"/>
  </r>
  <r>
    <n v="21"/>
    <s v="CJ"/>
    <x v="0"/>
    <n v="0"/>
    <n v="6"/>
    <n v="4"/>
    <n v="0"/>
    <x v="0"/>
    <n v="1"/>
    <n v="5"/>
    <s v=""/>
    <x v="5"/>
  </r>
  <r>
    <n v="21"/>
    <s v="CJ"/>
    <x v="1"/>
    <n v="2"/>
    <n v="3"/>
    <n v="2"/>
    <n v="0"/>
    <x v="0"/>
    <n v="-5"/>
    <n v="-3"/>
    <n v="0"/>
    <x v="1"/>
  </r>
  <r>
    <n v="22"/>
    <s v="CJ"/>
    <x v="0"/>
    <n v="3"/>
    <n v="1"/>
    <n v="0"/>
    <n v="0"/>
    <x v="0"/>
    <n v="4"/>
    <n v="4"/>
    <s v=""/>
    <x v="0"/>
  </r>
  <r>
    <n v="22"/>
    <s v="CJ"/>
    <x v="1"/>
    <n v="0"/>
    <n v="0"/>
    <n v="0"/>
    <n v="0"/>
    <x v="0"/>
    <n v="-4"/>
    <n v="-4"/>
    <n v="0"/>
    <x v="1"/>
  </r>
  <r>
    <n v="23"/>
    <s v="JC"/>
    <x v="0"/>
    <n v="4"/>
    <n v="0"/>
    <n v="7"/>
    <n v="0"/>
    <x v="1"/>
    <n v="2"/>
    <n v="9"/>
    <s v=""/>
    <x v="3"/>
  </r>
  <r>
    <n v="23"/>
    <s v="JC"/>
    <x v="1"/>
    <n v="0"/>
    <n v="1"/>
    <n v="1"/>
    <n v="0"/>
    <x v="1"/>
    <n v="-3"/>
    <n v="-2"/>
    <n v="0"/>
    <x v="8"/>
  </r>
  <r>
    <n v="24"/>
    <s v="JC"/>
    <x v="0"/>
    <n v="7"/>
    <n v="2"/>
    <n v="1"/>
    <n v="0"/>
    <x v="1"/>
    <n v="8"/>
    <n v="9"/>
    <s v=""/>
    <x v="0"/>
  </r>
  <r>
    <n v="24"/>
    <s v="JC"/>
    <x v="1"/>
    <n v="1"/>
    <n v="0"/>
    <n v="0"/>
    <n v="0"/>
    <x v="1"/>
    <n v="-8"/>
    <n v="-8"/>
    <n v="0"/>
    <x v="1"/>
  </r>
  <r>
    <n v="25"/>
    <s v="CJD"/>
    <x v="0"/>
    <n v="0"/>
    <n v="4"/>
    <n v="2"/>
    <n v="0"/>
    <x v="0"/>
    <n v="2"/>
    <n v="4"/>
    <s v=""/>
    <x v="3"/>
  </r>
  <r>
    <n v="25"/>
    <s v="CJD"/>
    <x v="1"/>
    <n v="2"/>
    <n v="0"/>
    <n v="1"/>
    <n v="0"/>
    <x v="0"/>
    <n v="-4"/>
    <n v="-3"/>
    <n v="0"/>
    <x v="1"/>
  </r>
  <r>
    <n v="26"/>
    <s v="CJ"/>
    <x v="0"/>
    <n v="6"/>
    <n v="3"/>
    <n v="3"/>
    <n v="0"/>
    <x v="0"/>
    <n v="1"/>
    <n v="4"/>
    <s v=""/>
    <x v="5"/>
  </r>
  <r>
    <n v="26"/>
    <s v="CJ"/>
    <x v="1"/>
    <n v="5"/>
    <n v="3"/>
    <n v="3"/>
    <n v="0"/>
    <x v="0"/>
    <n v="-4"/>
    <n v="-1"/>
    <n v="0"/>
    <x v="1"/>
  </r>
  <r>
    <n v="27"/>
    <s v="JCQ"/>
    <x v="0"/>
    <n v="2"/>
    <n v="4"/>
    <n v="4"/>
    <n v="0"/>
    <x v="1"/>
    <n v="4"/>
    <n v="8"/>
    <s v=""/>
    <x v="0"/>
  </r>
  <r>
    <n v="27"/>
    <s v="JCQ"/>
    <x v="1"/>
    <n v="0"/>
    <n v="0"/>
    <n v="2"/>
    <n v="0"/>
    <x v="1"/>
    <n v="-6"/>
    <n v="-4"/>
    <n v="0"/>
    <x v="1"/>
  </r>
  <r>
    <n v="28"/>
    <s v="CJ"/>
    <x v="0"/>
    <n v="2"/>
    <n v="3"/>
    <n v="2"/>
    <n v="0"/>
    <x v="0"/>
    <n v="2"/>
    <n v="4"/>
    <s v=""/>
    <x v="3"/>
  </r>
  <r>
    <n v="28"/>
    <s v="CJ"/>
    <x v="1"/>
    <n v="2"/>
    <n v="1"/>
    <n v="1"/>
    <n v="0"/>
    <x v="0"/>
    <n v="-4"/>
    <n v="-3"/>
    <n v="0"/>
    <x v="1"/>
  </r>
  <r>
    <n v="29"/>
    <s v="JC"/>
    <x v="0"/>
    <n v="1"/>
    <n v="1"/>
    <n v="3"/>
    <n v="0"/>
    <x v="1"/>
    <n v="-8"/>
    <n v="-5"/>
    <n v="0"/>
    <x v="1"/>
  </r>
  <r>
    <n v="29"/>
    <s v="JC"/>
    <x v="1"/>
    <n v="4"/>
    <n v="3"/>
    <n v="3"/>
    <n v="0"/>
    <x v="1"/>
    <n v="5"/>
    <n v="8"/>
    <s v=""/>
    <x v="0"/>
  </r>
  <r>
    <n v="30"/>
    <s v="JC"/>
    <x v="0"/>
    <n v="1"/>
    <n v="2"/>
    <n v="4"/>
    <n v="0"/>
    <x v="1"/>
    <n v="1"/>
    <n v="5"/>
    <s v=""/>
    <x v="5"/>
  </r>
  <r>
    <n v="30"/>
    <s v="JC"/>
    <x v="1"/>
    <n v="0"/>
    <n v="1"/>
    <n v="1"/>
    <n v="0"/>
    <x v="1"/>
    <n v="-2"/>
    <n v="-1"/>
    <n v="0"/>
    <x v="4"/>
  </r>
  <r>
    <n v="31"/>
    <s v="CJ"/>
    <x v="0"/>
    <n v="3"/>
    <n v="2"/>
    <n v="1"/>
    <n v="0"/>
    <x v="0"/>
    <n v="3"/>
    <n v="4"/>
    <s v=""/>
    <x v="2"/>
  </r>
  <r>
    <n v="31"/>
    <s v="CJ"/>
    <x v="1"/>
    <n v="1"/>
    <n v="1"/>
    <n v="3"/>
    <n v="0"/>
    <x v="0"/>
    <n v="-4"/>
    <n v="-1"/>
    <n v="0"/>
    <x v="1"/>
  </r>
  <r>
    <n v="32"/>
    <s v="JC"/>
    <x v="0"/>
    <n v="0"/>
    <n v="2"/>
    <n v="2"/>
    <n v="0"/>
    <x v="1"/>
    <n v="-3"/>
    <n v="-1"/>
    <n v="0"/>
    <x v="8"/>
  </r>
  <r>
    <n v="32"/>
    <s v="JC"/>
    <x v="1"/>
    <n v="1"/>
    <n v="3"/>
    <n v="1"/>
    <n v="0"/>
    <x v="1"/>
    <n v="2"/>
    <n v="3"/>
    <s v=""/>
    <x v="3"/>
  </r>
  <r>
    <n v="33"/>
    <s v="JC"/>
    <x v="0"/>
    <n v="2"/>
    <n v="2"/>
    <n v="0"/>
    <n v="0"/>
    <x v="1"/>
    <n v="-1"/>
    <n v="-1"/>
    <n v="0"/>
    <x v="7"/>
  </r>
  <r>
    <n v="33"/>
    <s v="JC"/>
    <x v="1"/>
    <n v="0"/>
    <n v="3"/>
    <n v="2"/>
    <n v="0"/>
    <x v="1"/>
    <n v="-1"/>
    <n v="1"/>
    <n v="1"/>
    <x v="7"/>
  </r>
  <r>
    <n v="34"/>
    <s v="JCQ"/>
    <x v="0"/>
    <n v="2"/>
    <n v="4"/>
    <n v="2"/>
    <n v="0"/>
    <x v="1"/>
    <n v="5"/>
    <n v="7"/>
    <s v=""/>
    <x v="0"/>
  </r>
  <r>
    <n v="34"/>
    <s v="JCQ"/>
    <x v="1"/>
    <n v="0"/>
    <n v="1"/>
    <n v="0"/>
    <n v="0"/>
    <x v="1"/>
    <n v="-5"/>
    <n v="-5"/>
    <n v="0"/>
    <x v="1"/>
  </r>
  <r>
    <n v="35"/>
    <s v="CJ"/>
    <x v="0"/>
    <n v="2"/>
    <n v="4"/>
    <n v="2"/>
    <n v="0"/>
    <x v="0"/>
    <n v="4"/>
    <n v="6"/>
    <s v=""/>
    <x v="0"/>
  </r>
  <r>
    <n v="35"/>
    <s v="CJ"/>
    <x v="1"/>
    <n v="1"/>
    <n v="1"/>
    <n v="0"/>
    <n v="0"/>
    <x v="0"/>
    <n v="-6"/>
    <n v="-6"/>
    <n v="0"/>
    <x v="1"/>
  </r>
  <r>
    <n v="36"/>
    <s v="JCQ"/>
    <x v="0"/>
    <n v="1"/>
    <n v="0"/>
    <n v="0"/>
    <n v="0"/>
    <x v="1"/>
    <n v="-1"/>
    <n v="-1"/>
    <n v="0"/>
    <x v="7"/>
  </r>
  <r>
    <n v="36"/>
    <s v="JCQ"/>
    <x v="1"/>
    <n v="0"/>
    <n v="1"/>
    <n v="1"/>
    <n v="0"/>
    <x v="1"/>
    <n v="0"/>
    <n v="1"/>
    <n v="1"/>
    <x v="6"/>
  </r>
  <r>
    <n v="37"/>
    <s v="JC"/>
    <x v="0"/>
    <n v="0"/>
    <n v="3"/>
    <n v="5"/>
    <n v="0"/>
    <x v="1"/>
    <n v="-3"/>
    <n v="2"/>
    <n v="1"/>
    <x v="8"/>
  </r>
  <r>
    <n v="37"/>
    <s v="JC"/>
    <x v="1"/>
    <n v="2"/>
    <n v="1"/>
    <n v="3"/>
    <n v="0"/>
    <x v="1"/>
    <n v="0"/>
    <n v="3"/>
    <n v="1"/>
    <x v="6"/>
  </r>
  <r>
    <n v="38"/>
    <s v="CJD"/>
    <x v="0"/>
    <n v="0"/>
    <n v="0"/>
    <n v="1"/>
    <n v="0"/>
    <x v="0"/>
    <n v="-3"/>
    <n v="-2"/>
    <n v="0"/>
    <x v="8"/>
  </r>
  <r>
    <n v="38"/>
    <s v="CJD"/>
    <x v="1"/>
    <n v="2"/>
    <n v="1"/>
    <n v="1"/>
    <n v="0"/>
    <x v="0"/>
    <n v="2"/>
    <n v="3"/>
    <s v=""/>
    <x v="3"/>
  </r>
  <r>
    <n v="39"/>
    <s v="CJ"/>
    <x v="0"/>
    <n v="5"/>
    <n v="7"/>
    <n v="3"/>
    <n v="0"/>
    <x v="0"/>
    <n v="8"/>
    <n v="11"/>
    <s v=""/>
    <x v="0"/>
  </r>
  <r>
    <n v="39"/>
    <s v="CJ"/>
    <x v="1"/>
    <n v="3"/>
    <n v="1"/>
    <n v="2"/>
    <n v="0"/>
    <x v="0"/>
    <n v="-11"/>
    <n v="-9"/>
    <n v="0"/>
    <x v="1"/>
  </r>
  <r>
    <n v="40"/>
    <s v="CJ"/>
    <x v="0"/>
    <n v="1"/>
    <n v="2"/>
    <n v="5"/>
    <n v="0"/>
    <x v="0"/>
    <n v="-3"/>
    <n v="2"/>
    <n v="1"/>
    <x v="8"/>
  </r>
  <r>
    <n v="40"/>
    <s v="CJ"/>
    <x v="1"/>
    <n v="3"/>
    <n v="3"/>
    <n v="0"/>
    <n v="0"/>
    <x v="0"/>
    <n v="-2"/>
    <n v="-2"/>
    <n v="0"/>
    <x v="4"/>
  </r>
  <r>
    <n v="41"/>
    <s v="CJ"/>
    <x v="0"/>
    <n v="0"/>
    <n v="3"/>
    <n v="1"/>
    <n v="0"/>
    <x v="0"/>
    <n v="1"/>
    <n v="2"/>
    <s v=""/>
    <x v="5"/>
  </r>
  <r>
    <n v="41"/>
    <s v="CJ"/>
    <x v="1"/>
    <n v="2"/>
    <n v="0"/>
    <n v="0"/>
    <n v="0"/>
    <x v="0"/>
    <n v="-2"/>
    <n v="-2"/>
    <n v="0"/>
    <x v="4"/>
  </r>
  <r>
    <n v="42"/>
    <s v="JC"/>
    <x v="0"/>
    <n v="3"/>
    <n v="1"/>
    <n v="1"/>
    <n v="0"/>
    <x v="1"/>
    <n v="-2"/>
    <n v="-1"/>
    <n v="0"/>
    <x v="4"/>
  </r>
  <r>
    <n v="42"/>
    <s v="JC"/>
    <x v="1"/>
    <n v="1"/>
    <n v="2"/>
    <n v="3"/>
    <n v="0"/>
    <x v="1"/>
    <n v="-1"/>
    <n v="2"/>
    <n v="1"/>
    <x v="7"/>
  </r>
  <r>
    <n v="43"/>
    <s v="JCQ"/>
    <x v="0"/>
    <n v="7"/>
    <n v="0"/>
    <n v="1"/>
    <n v="0"/>
    <x v="1"/>
    <n v="0"/>
    <n v="1"/>
    <n v="1"/>
    <x v="6"/>
  </r>
  <r>
    <n v="43"/>
    <s v="JCQ"/>
    <x v="1"/>
    <n v="1"/>
    <n v="2"/>
    <n v="4"/>
    <n v="0"/>
    <x v="1"/>
    <n v="-4"/>
    <n v="0"/>
    <n v="1"/>
    <x v="1"/>
  </r>
  <r>
    <n v="44"/>
    <s v="CJV"/>
    <x v="0"/>
    <n v="0"/>
    <n v="1"/>
    <n v="6"/>
    <n v="0"/>
    <x v="0"/>
    <n v="-1"/>
    <n v="5"/>
    <n v="1"/>
    <x v="7"/>
  </r>
  <r>
    <n v="44"/>
    <s v="CJV"/>
    <x v="1"/>
    <n v="0"/>
    <n v="2"/>
    <n v="3"/>
    <n v="0"/>
    <x v="0"/>
    <n v="-5"/>
    <n v="-2"/>
    <n v="0"/>
    <x v="1"/>
  </r>
  <r>
    <n v="45"/>
    <s v="JC"/>
    <x v="0"/>
    <n v="4"/>
    <n v="0"/>
    <n v="3"/>
    <n v="0"/>
    <x v="1"/>
    <n v="3"/>
    <n v="6"/>
    <s v=""/>
    <x v="2"/>
  </r>
  <r>
    <n v="45"/>
    <s v="JC"/>
    <x v="1"/>
    <n v="0"/>
    <n v="1"/>
    <n v="0"/>
    <n v="0"/>
    <x v="1"/>
    <n v="-3"/>
    <n v="-3"/>
    <n v="0"/>
    <x v="8"/>
  </r>
  <r>
    <n v="46"/>
    <s v="CJ"/>
    <x v="0"/>
    <n v="3"/>
    <n v="3"/>
    <n v="4"/>
    <n v="0"/>
    <x v="0"/>
    <n v="5"/>
    <n v="9"/>
    <s v=""/>
    <x v="0"/>
  </r>
  <r>
    <n v="46"/>
    <s v="CJ"/>
    <x v="1"/>
    <n v="0"/>
    <n v="1"/>
    <n v="1"/>
    <n v="0"/>
    <x v="0"/>
    <n v="-9"/>
    <n v="-8"/>
    <n v="0"/>
    <x v="1"/>
  </r>
  <r>
    <n v="48"/>
    <s v="JC"/>
    <x v="0"/>
    <n v="1"/>
    <n v="1"/>
    <n v="1"/>
    <n v="0"/>
    <x v="1"/>
    <n v="-2"/>
    <n v="-1"/>
    <n v="0"/>
    <x v="4"/>
  </r>
  <r>
    <n v="48"/>
    <s v="JC"/>
    <x v="1"/>
    <n v="0"/>
    <n v="4"/>
    <n v="0"/>
    <n v="0"/>
    <x v="1"/>
    <n v="2"/>
    <n v="2"/>
    <s v=""/>
    <x v="3"/>
  </r>
  <r>
    <n v="49"/>
    <s v="CJ"/>
    <x v="0"/>
    <n v="2"/>
    <n v="2"/>
    <n v="3"/>
    <n v="0"/>
    <x v="0"/>
    <n v="3"/>
    <n v="6"/>
    <s v=""/>
    <x v="2"/>
  </r>
  <r>
    <n v="49"/>
    <s v="CJ"/>
    <x v="1"/>
    <n v="0"/>
    <n v="1"/>
    <n v="3"/>
    <n v="0"/>
    <x v="0"/>
    <n v="-6"/>
    <n v="-3"/>
    <n v="0"/>
    <x v="1"/>
  </r>
  <r>
    <n v="50"/>
    <s v="CJ"/>
    <x v="0"/>
    <n v="0"/>
    <n v="0"/>
    <n v="3"/>
    <n v="0"/>
    <x v="0"/>
    <n v="-1"/>
    <n v="2"/>
    <n v="1"/>
    <x v="7"/>
  </r>
  <r>
    <n v="50"/>
    <s v="CJ"/>
    <x v="1"/>
    <n v="0"/>
    <n v="1"/>
    <n v="4"/>
    <n v="0"/>
    <x v="0"/>
    <n v="-2"/>
    <n v="2"/>
    <n v="1"/>
    <x v="4"/>
  </r>
  <r>
    <n v="51"/>
    <s v="JC"/>
    <x v="0"/>
    <n v="0"/>
    <n v="3"/>
    <n v="3"/>
    <n v="0"/>
    <x v="1"/>
    <n v="-4"/>
    <n v="-1"/>
    <n v="0"/>
    <x v="1"/>
  </r>
  <r>
    <n v="51"/>
    <s v="JC"/>
    <x v="1"/>
    <n v="0"/>
    <n v="2"/>
    <n v="5"/>
    <n v="0"/>
    <x v="1"/>
    <n v="-1"/>
    <n v="4"/>
    <n v="1"/>
    <x v="7"/>
  </r>
  <r>
    <n v="52"/>
    <s v="CJ"/>
    <x v="0"/>
    <n v="5"/>
    <n v="4"/>
    <n v="1"/>
    <n v="0"/>
    <x v="0"/>
    <n v="6"/>
    <n v="7"/>
    <s v=""/>
    <x v="0"/>
  </r>
  <r>
    <n v="52"/>
    <s v="CJ"/>
    <x v="1"/>
    <n v="0"/>
    <n v="3"/>
    <n v="2"/>
    <n v="0"/>
    <x v="0"/>
    <n v="-7"/>
    <n v="-5"/>
    <n v="0"/>
    <x v="1"/>
  </r>
  <r>
    <n v="53"/>
    <s v="CJ"/>
    <x v="0"/>
    <n v="3"/>
    <n v="3"/>
    <n v="4"/>
    <n v="0"/>
    <x v="0"/>
    <n v="6"/>
    <n v="10"/>
    <s v=""/>
    <x v="0"/>
  </r>
  <r>
    <n v="53"/>
    <s v="CJ"/>
    <x v="1"/>
    <n v="0"/>
    <n v="0"/>
    <n v="0"/>
    <n v="0"/>
    <x v="0"/>
    <n v="-10"/>
    <n v="-10"/>
    <n v="0"/>
    <x v="1"/>
  </r>
  <r>
    <n v="54"/>
    <s v="QJCDY"/>
    <x v="0"/>
    <n v="2"/>
    <n v="1"/>
    <n v="3"/>
    <n v="0"/>
    <x v="1"/>
    <n v="0"/>
    <n v="3"/>
    <n v="1"/>
    <x v="6"/>
  </r>
  <r>
    <n v="54"/>
    <s v="QJCDY"/>
    <x v="1"/>
    <n v="1"/>
    <n v="1"/>
    <n v="1"/>
    <n v="0"/>
    <x v="1"/>
    <n v="-1"/>
    <n v="0"/>
    <n v="1"/>
    <x v="7"/>
  </r>
  <r>
    <n v="55"/>
    <s v="CJ"/>
    <x v="0"/>
    <n v="0"/>
    <n v="3"/>
    <n v="6"/>
    <n v="0"/>
    <x v="0"/>
    <n v="-2"/>
    <n v="4"/>
    <n v="1"/>
    <x v="4"/>
  </r>
  <r>
    <n v="55"/>
    <s v="CJ"/>
    <x v="1"/>
    <n v="1"/>
    <n v="4"/>
    <n v="2"/>
    <n v="0"/>
    <x v="0"/>
    <n v="-4"/>
    <n v="-2"/>
    <n v="0"/>
    <x v="1"/>
  </r>
  <r>
    <n v="56"/>
    <s v="CJ"/>
    <x v="0"/>
    <n v="5"/>
    <n v="5"/>
    <n v="0"/>
    <n v="0"/>
    <x v="0"/>
    <n v="7"/>
    <n v="7"/>
    <s v=""/>
    <x v="0"/>
  </r>
  <r>
    <n v="56"/>
    <s v="CJ"/>
    <x v="1"/>
    <n v="2"/>
    <n v="1"/>
    <n v="0"/>
    <n v="0"/>
    <x v="0"/>
    <n v="-7"/>
    <n v="-7"/>
    <n v="0"/>
    <x v="1"/>
  </r>
  <r>
    <n v="57"/>
    <s v="JCK"/>
    <x v="0"/>
    <n v="1"/>
    <n v="4"/>
    <n v="0"/>
    <n v="0"/>
    <x v="1"/>
    <n v="-2"/>
    <n v="-2"/>
    <n v="0"/>
    <x v="4"/>
  </r>
  <r>
    <n v="57"/>
    <s v="JCK"/>
    <x v="1"/>
    <n v="3"/>
    <n v="1"/>
    <n v="3"/>
    <n v="0"/>
    <x v="1"/>
    <n v="-1"/>
    <n v="2"/>
    <n v="1"/>
    <x v="7"/>
  </r>
  <r>
    <n v="58"/>
    <s v="CJK"/>
    <x v="0"/>
    <n v="0"/>
    <n v="2"/>
    <n v="2"/>
    <n v="5"/>
    <x v="0"/>
    <n v="1"/>
    <n v="3"/>
    <s v=""/>
    <x v="5"/>
  </r>
  <r>
    <n v="58"/>
    <s v="CJK"/>
    <x v="1"/>
    <n v="1"/>
    <n v="0"/>
    <n v="2"/>
    <n v="0"/>
    <x v="0"/>
    <n v="-3"/>
    <n v="-1"/>
    <n v="0"/>
    <x v="8"/>
  </r>
  <r>
    <n v="59"/>
    <s v="CJ"/>
    <x v="0"/>
    <n v="4"/>
    <n v="3"/>
    <n v="5"/>
    <n v="0"/>
    <x v="0"/>
    <n v="6"/>
    <n v="11"/>
    <s v=""/>
    <x v="0"/>
  </r>
  <r>
    <n v="59"/>
    <s v="CJ"/>
    <x v="1"/>
    <n v="1"/>
    <n v="0"/>
    <n v="0"/>
    <n v="0"/>
    <x v="0"/>
    <n v="-11"/>
    <n v="-11"/>
    <n v="0"/>
    <x v="1"/>
  </r>
  <r>
    <n v="60"/>
    <s v="JC"/>
    <x v="0"/>
    <n v="2"/>
    <n v="3"/>
    <n v="0"/>
    <n v="0"/>
    <x v="1"/>
    <n v="-7"/>
    <n v="-7"/>
    <n v="0"/>
    <x v="1"/>
  </r>
  <r>
    <n v="60"/>
    <s v="JC"/>
    <x v="1"/>
    <n v="4"/>
    <n v="5"/>
    <n v="3"/>
    <n v="0"/>
    <x v="1"/>
    <n v="4"/>
    <n v="7"/>
    <s v=""/>
    <x v="0"/>
  </r>
  <r>
    <n v="61"/>
    <s v="CJ"/>
    <x v="0"/>
    <n v="5"/>
    <n v="7"/>
    <n v="1"/>
    <n v="0"/>
    <x v="0"/>
    <n v="10"/>
    <n v="11"/>
    <s v=""/>
    <x v="0"/>
  </r>
  <r>
    <n v="61"/>
    <s v="CJ"/>
    <x v="1"/>
    <n v="1"/>
    <n v="1"/>
    <n v="0"/>
    <n v="0"/>
    <x v="0"/>
    <n v="-11"/>
    <n v="-11"/>
    <n v="0"/>
    <x v="1"/>
  </r>
  <r>
    <n v="62"/>
    <s v="JCD"/>
    <x v="0"/>
    <n v="0"/>
    <n v="6"/>
    <n v="2"/>
    <n v="0"/>
    <x v="1"/>
    <n v="4"/>
    <n v="6"/>
    <s v=""/>
    <x v="0"/>
  </r>
  <r>
    <n v="62"/>
    <s v="JCD"/>
    <x v="1"/>
    <n v="1"/>
    <n v="0"/>
    <n v="1"/>
    <n v="0"/>
    <x v="1"/>
    <n v="-5"/>
    <n v="-4"/>
    <n v="0"/>
    <x v="1"/>
  </r>
  <r>
    <n v="63"/>
    <s v="CJ"/>
    <x v="0"/>
    <n v="3"/>
    <n v="3"/>
    <n v="3"/>
    <n v="0"/>
    <x v="0"/>
    <n v="2"/>
    <n v="5"/>
    <s v=""/>
    <x v="3"/>
  </r>
  <r>
    <n v="63"/>
    <s v="CJ"/>
    <x v="1"/>
    <n v="0"/>
    <n v="4"/>
    <n v="0"/>
    <n v="0"/>
    <x v="0"/>
    <n v="-5"/>
    <n v="-5"/>
    <n v="0"/>
    <x v="1"/>
  </r>
  <r>
    <n v="65"/>
    <s v="DCJ"/>
    <x v="0"/>
    <n v="2"/>
    <n v="3"/>
    <n v="2"/>
    <n v="0"/>
    <x v="0"/>
    <n v="2"/>
    <n v="4"/>
    <s v=""/>
    <x v="3"/>
  </r>
  <r>
    <n v="65"/>
    <s v="DCJ"/>
    <x v="1"/>
    <n v="1"/>
    <n v="2"/>
    <n v="0"/>
    <n v="0"/>
    <x v="0"/>
    <n v="-4"/>
    <n v="-4"/>
    <n v="0"/>
    <x v="1"/>
  </r>
  <r>
    <n v="66"/>
    <s v="JC"/>
    <x v="0"/>
    <n v="5"/>
    <n v="0"/>
    <n v="1"/>
    <n v="0"/>
    <x v="1"/>
    <n v="2"/>
    <n v="3"/>
    <s v=""/>
    <x v="3"/>
  </r>
  <r>
    <n v="66"/>
    <s v="JC"/>
    <x v="1"/>
    <n v="1"/>
    <n v="2"/>
    <n v="0"/>
    <n v="0"/>
    <x v="1"/>
    <n v="-2"/>
    <n v="-2"/>
    <n v="0"/>
    <x v="4"/>
  </r>
  <r>
    <n v="67"/>
    <s v="CJ"/>
    <x v="0"/>
    <n v="5"/>
    <n v="0"/>
    <n v="6"/>
    <n v="0"/>
    <x v="0"/>
    <n v="3"/>
    <n v="9"/>
    <s v=""/>
    <x v="2"/>
  </r>
  <r>
    <n v="67"/>
    <s v="CJ"/>
    <x v="1"/>
    <n v="1"/>
    <n v="1"/>
    <n v="1"/>
    <n v="0"/>
    <x v="0"/>
    <n v="-9"/>
    <n v="-8"/>
    <n v="0"/>
    <x v="1"/>
  </r>
  <r>
    <n v="68"/>
    <s v="JCQ"/>
    <x v="0"/>
    <n v="3"/>
    <n v="3"/>
    <n v="4"/>
    <n v="0"/>
    <x v="1"/>
    <n v="5"/>
    <n v="9"/>
    <s v=""/>
    <x v="0"/>
  </r>
  <r>
    <n v="68"/>
    <s v="JCQ"/>
    <x v="1"/>
    <n v="1"/>
    <n v="0"/>
    <n v="0"/>
    <n v="0"/>
    <x v="1"/>
    <n v="-5"/>
    <n v="-5"/>
    <n v="0"/>
    <x v="1"/>
  </r>
  <r>
    <n v="69"/>
    <s v="CJQ"/>
    <x v="0"/>
    <n v="2"/>
    <n v="3"/>
    <n v="6"/>
    <n v="0"/>
    <x v="0"/>
    <n v="3"/>
    <n v="9"/>
    <s v=""/>
    <x v="2"/>
  </r>
  <r>
    <n v="69"/>
    <s v="CJQ"/>
    <x v="1"/>
    <n v="0"/>
    <n v="2"/>
    <n v="3"/>
    <n v="0"/>
    <x v="0"/>
    <n v="-9"/>
    <n v="-6"/>
    <n v="0"/>
    <x v="1"/>
  </r>
  <r>
    <n v="70"/>
    <s v="JC"/>
    <x v="0"/>
    <n v="0"/>
    <n v="5"/>
    <n v="4"/>
    <n v="0"/>
    <x v="1"/>
    <n v="-2"/>
    <n v="2"/>
    <n v="1"/>
    <x v="4"/>
  </r>
  <r>
    <n v="70"/>
    <s v="JC"/>
    <x v="1"/>
    <n v="4"/>
    <n v="2"/>
    <n v="1"/>
    <n v="0"/>
    <x v="1"/>
    <n v="1"/>
    <n v="2"/>
    <s v=""/>
    <x v="5"/>
  </r>
  <r>
    <n v="71"/>
    <s v="CJ"/>
    <x v="0"/>
    <n v="8"/>
    <n v="2"/>
    <n v="3"/>
    <n v="0"/>
    <x v="0"/>
    <n v="5"/>
    <n v="8"/>
    <s v=""/>
    <x v="0"/>
  </r>
  <r>
    <n v="71"/>
    <s v="CJ"/>
    <x v="1"/>
    <n v="3"/>
    <n v="2"/>
    <n v="3"/>
    <n v="0"/>
    <x v="0"/>
    <n v="-8"/>
    <n v="-5"/>
    <n v="0"/>
    <x v="1"/>
  </r>
  <r>
    <n v="72"/>
    <s v="DCJ"/>
    <x v="0"/>
    <n v="3"/>
    <n v="0"/>
    <n v="1"/>
    <n v="0"/>
    <x v="0"/>
    <n v="2"/>
    <n v="3"/>
    <s v=""/>
    <x v="3"/>
  </r>
  <r>
    <n v="72"/>
    <s v="DCJ"/>
    <x v="1"/>
    <n v="0"/>
    <n v="1"/>
    <n v="0"/>
    <n v="0"/>
    <x v="0"/>
    <n v="-3"/>
    <n v="-3"/>
    <n v="0"/>
    <x v="8"/>
  </r>
  <r>
    <n v="73"/>
    <s v="JC"/>
    <x v="0"/>
    <n v="1"/>
    <n v="0"/>
    <n v="1"/>
    <n v="0"/>
    <x v="1"/>
    <n v="-9"/>
    <n v="-8"/>
    <n v="0"/>
    <x v="1"/>
  </r>
  <r>
    <n v="73"/>
    <s v="JC"/>
    <x v="1"/>
    <n v="6"/>
    <n v="4"/>
    <n v="0"/>
    <n v="0"/>
    <x v="1"/>
    <n v="9"/>
    <n v="9"/>
    <s v=""/>
    <x v="0"/>
  </r>
  <r>
    <n v="74"/>
    <s v="JCD"/>
    <x v="0"/>
    <n v="4"/>
    <n v="1"/>
    <n v="2"/>
    <n v="0"/>
    <x v="1"/>
    <n v="4"/>
    <n v="6"/>
    <s v=""/>
    <x v="0"/>
  </r>
  <r>
    <n v="74"/>
    <s v="JCD"/>
    <x v="1"/>
    <n v="0"/>
    <n v="1"/>
    <n v="0"/>
    <n v="0"/>
    <x v="1"/>
    <n v="-4"/>
    <n v="-4"/>
    <n v="0"/>
    <x v="1"/>
  </r>
  <r>
    <n v="75"/>
    <s v="CJ"/>
    <x v="0"/>
    <n v="5"/>
    <n v="2"/>
    <n v="0"/>
    <n v="3"/>
    <x v="0"/>
    <n v="0"/>
    <n v="0"/>
    <n v="1"/>
    <x v="6"/>
  </r>
  <r>
    <n v="75"/>
    <s v="CJ"/>
    <x v="1"/>
    <n v="4"/>
    <n v="3"/>
    <n v="0"/>
    <n v="1"/>
    <x v="0"/>
    <n v="0"/>
    <n v="0"/>
    <n v="1"/>
    <x v="6"/>
  </r>
  <r>
    <n v="76"/>
    <s v="JC"/>
    <x v="0"/>
    <n v="1"/>
    <n v="0"/>
    <n v="4"/>
    <n v="0"/>
    <x v="1"/>
    <n v="1"/>
    <n v="5"/>
    <s v=""/>
    <x v="5"/>
  </r>
  <r>
    <n v="76"/>
    <s v="JC"/>
    <x v="1"/>
    <n v="0"/>
    <n v="0"/>
    <n v="0"/>
    <n v="0"/>
    <x v="1"/>
    <n v="-1"/>
    <n v="-1"/>
    <n v="0"/>
    <x v="7"/>
  </r>
  <r>
    <n v="77"/>
    <s v="QCJ"/>
    <x v="0"/>
    <n v="0"/>
    <n v="1"/>
    <n v="0"/>
    <n v="0"/>
    <x v="0"/>
    <n v="-4"/>
    <n v="-4"/>
    <n v="0"/>
    <x v="1"/>
  </r>
  <r>
    <n v="77"/>
    <s v="QCJ"/>
    <x v="1"/>
    <n v="0"/>
    <n v="5"/>
    <n v="0"/>
    <n v="0"/>
    <x v="0"/>
    <n v="4"/>
    <n v="4"/>
    <s v=""/>
    <x v="0"/>
  </r>
  <r>
    <n v="79"/>
    <s v="CJQD"/>
    <x v="0"/>
    <n v="4"/>
    <n v="0"/>
    <n v="3"/>
    <n v="0"/>
    <x v="0"/>
    <n v="3"/>
    <n v="6"/>
    <s v=""/>
    <x v="2"/>
  </r>
  <r>
    <n v="79"/>
    <s v="CJQD"/>
    <x v="1"/>
    <n v="0"/>
    <n v="1"/>
    <n v="0"/>
    <n v="0"/>
    <x v="0"/>
    <n v="-6"/>
    <n v="-6"/>
    <n v="0"/>
    <x v="1"/>
  </r>
  <r>
    <n v="80"/>
    <s v="CJQ"/>
    <x v="0"/>
    <n v="3"/>
    <n v="4"/>
    <n v="5"/>
    <n v="0"/>
    <x v="0"/>
    <n v="4"/>
    <n v="9"/>
    <s v=""/>
    <x v="0"/>
  </r>
  <r>
    <n v="80"/>
    <s v="CJQ"/>
    <x v="1"/>
    <n v="2"/>
    <n v="1"/>
    <n v="0"/>
    <n v="0"/>
    <x v="0"/>
    <n v="-9"/>
    <n v="-9"/>
    <n v="0"/>
    <x v="1"/>
  </r>
  <r>
    <n v="81"/>
    <s v="CJ"/>
    <x v="0"/>
    <n v="3"/>
    <n v="1"/>
    <n v="2"/>
    <n v="0"/>
    <x v="0"/>
    <n v="4"/>
    <n v="6"/>
    <s v=""/>
    <x v="0"/>
  </r>
  <r>
    <n v="81"/>
    <s v="CJ"/>
    <x v="1"/>
    <n v="0"/>
    <n v="0"/>
    <n v="0"/>
    <n v="0"/>
    <x v="0"/>
    <n v="-6"/>
    <n v="-6"/>
    <n v="0"/>
    <x v="1"/>
  </r>
  <r>
    <n v="82"/>
    <s v="JDC"/>
    <x v="0"/>
    <n v="3"/>
    <n v="6"/>
    <n v="3"/>
    <n v="0"/>
    <x v="1"/>
    <n v="4"/>
    <n v="7"/>
    <s v=""/>
    <x v="0"/>
  </r>
  <r>
    <n v="82"/>
    <s v="JDC"/>
    <x v="1"/>
    <n v="0"/>
    <n v="2"/>
    <n v="3"/>
    <n v="0"/>
    <x v="1"/>
    <n v="-7"/>
    <n v="-4"/>
    <n v="0"/>
    <x v="1"/>
  </r>
  <r>
    <n v="83"/>
    <s v="CJ"/>
    <x v="0"/>
    <n v="6"/>
    <n v="3"/>
    <n v="3"/>
    <n v="0"/>
    <x v="0"/>
    <n v="5"/>
    <n v="8"/>
    <s v=""/>
    <x v="0"/>
  </r>
  <r>
    <n v="83"/>
    <s v="CJ"/>
    <x v="1"/>
    <n v="4"/>
    <n v="0"/>
    <n v="1"/>
    <n v="0"/>
    <x v="0"/>
    <n v="-8"/>
    <n v="-7"/>
    <n v="0"/>
    <x v="1"/>
  </r>
  <r>
    <n v="84"/>
    <s v="JC"/>
    <x v="0"/>
    <n v="2"/>
    <n v="1"/>
    <n v="7"/>
    <n v="0"/>
    <x v="1"/>
    <n v="-2"/>
    <n v="5"/>
    <n v="1"/>
    <x v="4"/>
  </r>
  <r>
    <n v="84"/>
    <s v="JC"/>
    <x v="1"/>
    <n v="3"/>
    <n v="0"/>
    <n v="2"/>
    <n v="0"/>
    <x v="1"/>
    <n v="0"/>
    <n v="2"/>
    <n v="1"/>
    <x v="6"/>
  </r>
  <r>
    <n v="85"/>
    <s v="JC"/>
    <x v="0"/>
    <n v="1"/>
    <n v="0"/>
    <n v="4"/>
    <n v="5"/>
    <x v="1"/>
    <n v="-4"/>
    <n v="0"/>
    <n v="1"/>
    <x v="1"/>
  </r>
  <r>
    <n v="85"/>
    <s v="JC"/>
    <x v="1"/>
    <n v="0"/>
    <n v="2"/>
    <n v="3"/>
    <n v="1"/>
    <x v="1"/>
    <n v="1"/>
    <n v="4"/>
    <s v=""/>
    <x v="5"/>
  </r>
  <r>
    <n v="86"/>
    <s v="CJ"/>
    <x v="0"/>
    <n v="3"/>
    <n v="3"/>
    <n v="2"/>
    <n v="0"/>
    <x v="0"/>
    <n v="6"/>
    <n v="8"/>
    <s v=""/>
    <x v="0"/>
  </r>
  <r>
    <n v="86"/>
    <s v="CJ"/>
    <x v="1"/>
    <n v="0"/>
    <n v="0"/>
    <n v="4"/>
    <n v="0"/>
    <x v="0"/>
    <n v="-8"/>
    <n v="-4"/>
    <n v="0"/>
    <x v="1"/>
  </r>
  <r>
    <n v="87"/>
    <s v="JC"/>
    <x v="0"/>
    <n v="0"/>
    <n v="3"/>
    <n v="1"/>
    <n v="0"/>
    <x v="1"/>
    <n v="0"/>
    <n v="1"/>
    <n v="1"/>
    <x v="6"/>
  </r>
  <r>
    <n v="87"/>
    <s v="JC"/>
    <x v="1"/>
    <n v="0"/>
    <n v="0"/>
    <n v="3"/>
    <n v="0"/>
    <x v="1"/>
    <n v="-3"/>
    <n v="0"/>
    <n v="1"/>
    <x v="8"/>
  </r>
  <r>
    <n v="88"/>
    <s v="CJ"/>
    <x v="0"/>
    <n v="1"/>
    <n v="4"/>
    <n v="4"/>
    <n v="0"/>
    <x v="0"/>
    <n v="1"/>
    <n v="5"/>
    <s v=""/>
    <x v="5"/>
  </r>
  <r>
    <n v="88"/>
    <s v="CJ"/>
    <x v="1"/>
    <n v="1"/>
    <n v="3"/>
    <n v="4"/>
    <n v="0"/>
    <x v="0"/>
    <n v="-5"/>
    <n v="-1"/>
    <n v="0"/>
    <x v="1"/>
  </r>
  <r>
    <n v="89"/>
    <s v="JVC"/>
    <x v="0"/>
    <n v="1"/>
    <n v="0"/>
    <n v="1"/>
    <n v="0"/>
    <x v="1"/>
    <n v="-3"/>
    <n v="-2"/>
    <n v="0"/>
    <x v="8"/>
  </r>
  <r>
    <n v="89"/>
    <s v="JVC"/>
    <x v="1"/>
    <n v="2"/>
    <n v="1"/>
    <n v="1"/>
    <n v="0"/>
    <x v="1"/>
    <n v="2"/>
    <n v="3"/>
    <s v=""/>
    <x v="3"/>
  </r>
  <r>
    <n v="90"/>
    <s v="JC"/>
    <x v="0"/>
    <n v="1"/>
    <n v="0"/>
    <n v="1"/>
    <n v="0"/>
    <x v="1"/>
    <n v="0"/>
    <n v="1"/>
    <n v="1"/>
    <x v="6"/>
  </r>
  <r>
    <n v="90"/>
    <s v="JC"/>
    <x v="1"/>
    <n v="0"/>
    <n v="0"/>
    <n v="1"/>
    <n v="0"/>
    <x v="1"/>
    <n v="-1"/>
    <n v="0"/>
    <n v="1"/>
    <x v="7"/>
  </r>
  <r>
    <n v="91"/>
    <s v="JC"/>
    <x v="0"/>
    <n v="3"/>
    <n v="2"/>
    <n v="2"/>
    <n v="0"/>
    <x v="1"/>
    <n v="-6"/>
    <n v="-4"/>
    <n v="0"/>
    <x v="1"/>
  </r>
  <r>
    <n v="91"/>
    <s v="JC"/>
    <x v="1"/>
    <n v="4"/>
    <n v="2"/>
    <n v="5"/>
    <n v="0"/>
    <x v="1"/>
    <n v="1"/>
    <n v="6"/>
    <s v=""/>
    <x v="5"/>
  </r>
  <r>
    <n v="92"/>
    <s v="CJ"/>
    <x v="0"/>
    <n v="4"/>
    <n v="2"/>
    <n v="1"/>
    <n v="0"/>
    <x v="0"/>
    <n v="3"/>
    <n v="4"/>
    <s v=""/>
    <x v="2"/>
  </r>
  <r>
    <n v="92"/>
    <s v="CJ"/>
    <x v="1"/>
    <n v="3"/>
    <n v="0"/>
    <n v="0"/>
    <n v="0"/>
    <x v="0"/>
    <n v="-4"/>
    <n v="-4"/>
    <n v="0"/>
    <x v="1"/>
  </r>
  <r>
    <n v="93"/>
    <s v="CJ"/>
    <x v="0"/>
    <n v="3"/>
    <n v="3"/>
    <n v="8"/>
    <n v="0"/>
    <x v="0"/>
    <n v="6"/>
    <n v="14"/>
    <s v=""/>
    <x v="0"/>
  </r>
  <r>
    <n v="93"/>
    <s v="CJ"/>
    <x v="1"/>
    <n v="0"/>
    <n v="0"/>
    <n v="1"/>
    <n v="0"/>
    <x v="0"/>
    <n v="-14"/>
    <n v="-13"/>
    <n v="0"/>
    <x v="1"/>
  </r>
  <r>
    <n v="94"/>
    <s v="JC"/>
    <x v="0"/>
    <n v="2"/>
    <n v="3"/>
    <n v="2"/>
    <n v="0"/>
    <x v="1"/>
    <n v="-3"/>
    <n v="-1"/>
    <n v="0"/>
    <x v="8"/>
  </r>
  <r>
    <n v="94"/>
    <s v="JC"/>
    <x v="1"/>
    <n v="3"/>
    <n v="3"/>
    <n v="2"/>
    <n v="0"/>
    <x v="1"/>
    <n v="1"/>
    <n v="3"/>
    <s v=""/>
    <x v="5"/>
  </r>
  <r>
    <n v="95"/>
    <s v="JC"/>
    <x v="0"/>
    <n v="2"/>
    <n v="0"/>
    <n v="0"/>
    <n v="0"/>
    <x v="1"/>
    <n v="1"/>
    <n v="1"/>
    <s v=""/>
    <x v="5"/>
  </r>
  <r>
    <n v="95"/>
    <s v="JC"/>
    <x v="1"/>
    <n v="0"/>
    <n v="1"/>
    <n v="0"/>
    <n v="0"/>
    <x v="1"/>
    <n v="-1"/>
    <n v="-1"/>
    <n v="0"/>
    <x v="7"/>
  </r>
  <r>
    <n v="96"/>
    <s v="JC"/>
    <x v="0"/>
    <n v="3"/>
    <n v="1"/>
    <n v="1"/>
    <n v="0"/>
    <x v="1"/>
    <n v="1"/>
    <n v="2"/>
    <s v=""/>
    <x v="5"/>
  </r>
  <r>
    <n v="96"/>
    <s v="JC"/>
    <x v="1"/>
    <n v="0"/>
    <n v="2"/>
    <n v="1"/>
    <n v="0"/>
    <x v="1"/>
    <n v="-2"/>
    <n v="-1"/>
    <n v="0"/>
    <x v="4"/>
  </r>
  <r>
    <n v="97"/>
    <s v="CJ"/>
    <x v="0"/>
    <n v="0"/>
    <n v="3"/>
    <n v="0"/>
    <n v="3"/>
    <x v="0"/>
    <n v="2"/>
    <n v="2"/>
    <s v=""/>
    <x v="3"/>
  </r>
  <r>
    <n v="97"/>
    <s v="CJ"/>
    <x v="1"/>
    <n v="1"/>
    <n v="0"/>
    <n v="2"/>
    <n v="2"/>
    <x v="0"/>
    <n v="-2"/>
    <n v="0"/>
    <n v="1"/>
    <x v="4"/>
  </r>
  <r>
    <n v="98"/>
    <s v="CJQ"/>
    <x v="0"/>
    <n v="2"/>
    <n v="0"/>
    <n v="9"/>
    <n v="0"/>
    <x v="0"/>
    <n v="1"/>
    <n v="10"/>
    <s v=""/>
    <x v="5"/>
  </r>
  <r>
    <n v="98"/>
    <s v="CJQ"/>
    <x v="1"/>
    <n v="1"/>
    <n v="0"/>
    <n v="1"/>
    <n v="0"/>
    <x v="0"/>
    <n v="-10"/>
    <n v="-9"/>
    <n v="0"/>
    <x v="1"/>
  </r>
  <r>
    <n v="99"/>
    <s v="JCDQ"/>
    <x v="0"/>
    <n v="0"/>
    <n v="0"/>
    <n v="3"/>
    <n v="0"/>
    <x v="1"/>
    <n v="-7"/>
    <n v="-4"/>
    <n v="0"/>
    <x v="1"/>
  </r>
  <r>
    <n v="99"/>
    <s v="JCDQ"/>
    <x v="1"/>
    <n v="4"/>
    <n v="2"/>
    <n v="1"/>
    <n v="0"/>
    <x v="1"/>
    <n v="6"/>
    <n v="7"/>
    <s v=""/>
    <x v="0"/>
  </r>
  <r>
    <n v="100"/>
    <s v="CJ"/>
    <x v="0"/>
    <n v="2"/>
    <n v="4"/>
    <n v="3"/>
    <n v="0"/>
    <x v="0"/>
    <n v="-1"/>
    <n v="2"/>
    <n v="1"/>
    <x v="7"/>
  </r>
  <r>
    <n v="100"/>
    <s v="CJ"/>
    <x v="1"/>
    <n v="5"/>
    <n v="2"/>
    <n v="0"/>
    <n v="0"/>
    <x v="0"/>
    <n v="-2"/>
    <n v="-2"/>
    <n v="0"/>
    <x v="4"/>
  </r>
  <r>
    <n v="107"/>
    <s v="CJ"/>
    <x v="0"/>
    <n v="3"/>
    <n v="0"/>
    <n v="3"/>
    <n v="0"/>
    <x v="0"/>
    <n v="-1"/>
    <n v="2"/>
    <n v="1"/>
    <x v="7"/>
  </r>
  <r>
    <n v="107"/>
    <s v="CJ"/>
    <x v="1"/>
    <n v="1"/>
    <n v="3"/>
    <n v="1"/>
    <n v="0"/>
    <x v="0"/>
    <n v="-2"/>
    <n v="-1"/>
    <n v="0"/>
    <x v="4"/>
  </r>
  <r>
    <n v="108"/>
    <s v="JC"/>
    <x v="0"/>
    <n v="3"/>
    <n v="0"/>
    <n v="5"/>
    <n v="0"/>
    <x v="1"/>
    <n v="-3"/>
    <n v="2"/>
    <n v="1"/>
    <x v="8"/>
  </r>
  <r>
    <n v="108"/>
    <s v="JC"/>
    <x v="1"/>
    <n v="4"/>
    <n v="1"/>
    <n v="1"/>
    <n v="0"/>
    <x v="1"/>
    <n v="2"/>
    <n v="3"/>
    <s v=""/>
    <x v="3"/>
  </r>
  <r>
    <n v="109"/>
    <s v="CJ"/>
    <x v="0"/>
    <n v="3"/>
    <n v="0"/>
    <n v="2"/>
    <n v="0"/>
    <x v="0"/>
    <n v="0"/>
    <n v="2"/>
    <n v="1"/>
    <x v="6"/>
  </r>
  <r>
    <n v="109"/>
    <s v="CJ"/>
    <x v="1"/>
    <n v="3"/>
    <n v="0"/>
    <n v="5"/>
    <n v="0"/>
    <x v="0"/>
    <n v="-2"/>
    <n v="3"/>
    <n v="1"/>
    <x v="4"/>
  </r>
  <r>
    <n v="110"/>
    <s v="CJ"/>
    <x v="0"/>
    <n v="3"/>
    <n v="1"/>
    <n v="1"/>
    <n v="0"/>
    <x v="0"/>
    <n v="1"/>
    <n v="2"/>
    <s v=""/>
    <x v="5"/>
  </r>
  <r>
    <n v="110"/>
    <s v="CJ"/>
    <x v="1"/>
    <n v="0"/>
    <n v="3"/>
    <n v="0"/>
    <n v="0"/>
    <x v="0"/>
    <n v="-2"/>
    <n v="-2"/>
    <n v="0"/>
    <x v="4"/>
  </r>
  <r>
    <n v="111"/>
    <s v="JC"/>
    <x v="0"/>
    <n v="3"/>
    <n v="4"/>
    <n v="0"/>
    <n v="0"/>
    <x v="1"/>
    <n v="3"/>
    <n v="3"/>
    <s v=""/>
    <x v="2"/>
  </r>
  <r>
    <n v="111"/>
    <s v="JC"/>
    <x v="1"/>
    <n v="0"/>
    <n v="0"/>
    <n v="4"/>
    <n v="0"/>
    <x v="1"/>
    <n v="-7"/>
    <n v="-3"/>
    <n v="0"/>
    <x v="1"/>
  </r>
  <r>
    <n v="112"/>
    <s v="CJQD"/>
    <x v="0"/>
    <n v="2"/>
    <n v="0"/>
    <n v="1"/>
    <n v="0"/>
    <x v="0"/>
    <n v="1"/>
    <n v="2"/>
    <s v=""/>
    <x v="5"/>
  </r>
  <r>
    <n v="112"/>
    <s v="CJQD"/>
    <x v="1"/>
    <n v="0"/>
    <n v="1"/>
    <n v="0"/>
    <n v="0"/>
    <x v="0"/>
    <n v="-2"/>
    <n v="-2"/>
    <n v="0"/>
    <x v="4"/>
  </r>
  <r>
    <n v="113"/>
    <s v="CJ"/>
    <x v="0"/>
    <n v="6"/>
    <n v="2"/>
    <n v="4"/>
    <n v="0"/>
    <x v="0"/>
    <n v="6"/>
    <n v="10"/>
    <s v=""/>
    <x v="0"/>
  </r>
  <r>
    <n v="113"/>
    <s v="CJ"/>
    <x v="1"/>
    <n v="2"/>
    <n v="0"/>
    <n v="5"/>
    <n v="0"/>
    <x v="0"/>
    <n v="-10"/>
    <n v="-5"/>
    <n v="0"/>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3">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E2A95C-DA54-D548-89C2-51C9BFC0322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367:N372" firstHeaderRow="0" firstDataRow="1" firstDataCol="1" rowPageCount="3" colPageCount="1"/>
  <pivotFields count="14">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5">
        <item x="0"/>
        <item x="1"/>
        <item x="2"/>
        <item x="3"/>
        <item t="default"/>
      </items>
    </pivotField>
    <pivotField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5">
    <i>
      <x/>
    </i>
    <i>
      <x v="1"/>
    </i>
    <i>
      <x v="2"/>
    </i>
    <i>
      <x v="3"/>
    </i>
    <i t="grand">
      <x/>
    </i>
  </rowItems>
  <colFields count="1">
    <field x="-2"/>
  </colFields>
  <colItems count="7">
    <i>
      <x/>
    </i>
    <i i="1">
      <x v="1"/>
    </i>
    <i i="2">
      <x v="2"/>
    </i>
    <i i="3">
      <x v="3"/>
    </i>
    <i i="4">
      <x v="4"/>
    </i>
    <i i="5">
      <x v="5"/>
    </i>
    <i i="6">
      <x v="6"/>
    </i>
  </colItems>
  <pageFields count="3">
    <pageField fld="0" hier="-1"/>
    <pageField fld="1" hier="-1"/>
    <pageField fld="2" hier="-1"/>
  </pageFields>
  <dataFields count="7">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s>
  <formats count="1">
    <format dxfId="15">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ADB879-BDD7-FB4E-9865-CD5707B9AD28}"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6:S9" firstHeaderRow="0" firstDataRow="1" firstDataCol="1" rowPageCount="2" colPageCount="1"/>
  <pivotFields count="12">
    <pivotField showAll="0"/>
    <pivotField showAll="0"/>
    <pivotField axis="axisRow" dataField="1" showAll="0">
      <items count="3">
        <item x="0"/>
        <item x="1"/>
        <item t="default"/>
      </items>
    </pivotField>
    <pivotField showAll="0"/>
    <pivotField showAll="0"/>
    <pivotField dataField="1" showAll="0"/>
    <pivotField showAll="0"/>
    <pivotField axis="axisPage" multipleItemSelectionAllowed="1" showAll="0">
      <items count="3">
        <item x="0"/>
        <item h="1" x="1"/>
        <item t="default"/>
      </items>
    </pivotField>
    <pivotField showAll="0"/>
    <pivotField showAll="0"/>
    <pivotField dataField="1" showAll="0"/>
    <pivotField axis="axisPage" multipleItemSelectionAllowed="1" showAll="0">
      <items count="10">
        <item x="8"/>
        <item x="4"/>
        <item x="7"/>
        <item h="1" x="6"/>
        <item h="1" x="5"/>
        <item h="1" x="3"/>
        <item h="1" x="2"/>
        <item h="1" x="1"/>
        <item h="1" x="0"/>
        <item t="default"/>
      </items>
    </pivotField>
  </pivotFields>
  <rowFields count="1">
    <field x="2"/>
  </rowFields>
  <rowItems count="3">
    <i>
      <x/>
    </i>
    <i>
      <x v="1"/>
    </i>
    <i t="grand">
      <x/>
    </i>
  </rowItems>
  <colFields count="1">
    <field x="-2"/>
  </colFields>
  <colItems count="3">
    <i>
      <x/>
    </i>
    <i i="1">
      <x v="1"/>
    </i>
    <i i="2">
      <x v="2"/>
    </i>
  </colItems>
  <pageFields count="2">
    <pageField fld="11" hier="-1"/>
    <pageField fld="7" hier="-1"/>
  </pageFields>
  <dataFields count="3">
    <dataField name="Sample" fld="2" subtotal="count" baseField="0" baseItem="0" numFmtId="1"/>
    <dataField name="3R" fld="5" subtotal="average" baseField="0" baseItem="0"/>
    <dataField name="Success Rate" fld="10" subtotal="average" baseField="0" baseItem="0"/>
  </dataFields>
  <formats count="4">
    <format dxfId="14">
      <pivotArea collapsedLevelsAreSubtotals="1" fieldPosition="0">
        <references count="1">
          <reference field="2" count="0"/>
        </references>
      </pivotArea>
    </format>
    <format dxfId="13">
      <pivotArea grandRow="1" outline="0" collapsedLevelsAreSubtotals="1" fieldPosition="0"/>
    </format>
    <format dxfId="12">
      <pivotArea collapsedLevelsAreSubtotals="1" fieldPosition="0">
        <references count="2">
          <reference field="4294967294" count="1" selected="0">
            <x v="0"/>
          </reference>
          <reference field="2" count="0"/>
        </references>
      </pivotArea>
    </format>
    <format dxfId="11">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9014CC-CC98-DF4B-B62E-1307DEFD7CAF}" name="PivotTable1" cacheId="2"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6">
        <item x="1"/>
        <item x="2"/>
        <item x="0"/>
        <item x="3"/>
        <item x="4"/>
        <item t="default"/>
      </items>
    </pivotField>
    <pivotField showAll="0"/>
    <pivotField dataField="1" showAll="0"/>
    <pivotField dataField="1" showAll="0"/>
    <pivotField showAll="0"/>
    <pivotField showAll="0">
      <items count="4">
        <item h="1" x="0"/>
        <item h="1" x="2"/>
        <item x="1"/>
        <item t="default"/>
      </items>
    </pivotField>
    <pivotField numFmtId="16" showAll="0">
      <items count="22">
        <item x="0"/>
        <item x="1"/>
        <item x="2"/>
        <item x="3"/>
        <item x="4"/>
        <item x="5"/>
        <item x="6"/>
        <item x="7"/>
        <item x="8"/>
        <item x="9"/>
        <item x="10"/>
        <item x="11"/>
        <item x="12"/>
        <item x="13"/>
        <item x="14"/>
        <item x="15"/>
        <item x="16"/>
        <item x="17"/>
        <item x="18"/>
        <item x="19"/>
        <item x="20"/>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1"/>
    </i>
    <i>
      <x v="2"/>
    </i>
    <i>
      <x v="3"/>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10">
      <pivotArea collapsedLevelsAreSubtotals="1" fieldPosition="0">
        <references count="1">
          <reference field="1" count="0"/>
        </references>
      </pivotArea>
    </format>
    <format dxfId="9">
      <pivotArea grandRow="1" outline="0" collapsedLevelsAreSubtotals="1" fieldPosition="0"/>
    </format>
    <format dxfId="8">
      <pivotArea outline="0" collapsedLevelsAreSubtotals="1" fieldPosition="0">
        <references count="1">
          <reference field="4294967294" count="1" selected="0">
            <x v="0"/>
          </reference>
        </references>
      </pivotArea>
    </format>
    <format dxfId="7">
      <pivotArea collapsedLevelsAreSubtotals="1" fieldPosition="0">
        <references count="2">
          <reference field="4294967294" count="1" selected="0">
            <x v="4"/>
          </reference>
          <reference field="1" count="1">
            <x v="2"/>
          </reference>
        </references>
      </pivotArea>
    </format>
    <format dxfId="6">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AA1DC9E-A165-7C4A-A303-561EC6095B5D}" autoFormatId="16" applyNumberFormats="0" applyBorderFormats="0" applyFontFormats="0" applyPatternFormats="0" applyAlignmentFormats="0" applyWidthHeightFormats="0">
  <queryTableRefresh nextId="38">
    <queryTableFields count="8">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45553354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H272" tableType="queryTable" totalsRowShown="0">
  <autoFilter ref="A1:H272" xr:uid="{64378635-1A0E-1843-953E-54DDC0520A7F}">
    <filterColumn colId="6">
      <filters>
        <filter val="Joshua"/>
      </filters>
    </filterColumn>
  </autoFilter>
  <sortState xmlns:xlrd2="http://schemas.microsoft.com/office/spreadsheetml/2017/richdata2" ref="A3:H272">
    <sortCondition descending="1" ref="H1:H272"/>
  </sortState>
  <tableColumns count="8">
    <tableColumn id="1" xr3:uid="{E850FB69-A55B-4D4E-8775-AC0896B89E1C}" uniqueName="1" name="angle" queryTableFieldId="1" dataDxfId="5"/>
    <tableColumn id="2" xr3:uid="{9B6518C3-6819-014B-916C-62AE13642084}" uniqueName="2" name="height" queryTableFieldId="2" dataDxfId="4"/>
    <tableColumn id="3" xr3:uid="{90D5961C-5DA1-CA4C-890F-42A1701D6CD4}" uniqueName="3" name="base" queryTableFieldId="3" dataDxfId="3"/>
    <tableColumn id="4" xr3:uid="{F088A5AB-CADE-0B45-8635-837B50D59510}" uniqueName="4" name="Date" queryTableFieldId="4" dataDxfId="2"/>
    <tableColumn id="5" xr3:uid="{D292E4AA-45D6-864A-A2FC-BCD9B89C413D}" uniqueName="5" name="Game" queryTableFieldId="5"/>
    <tableColumn id="7" xr3:uid="{A60ECAE7-B93F-154C-B1BB-82747F253D5E}" uniqueName="7" name="Order" queryTableFieldId="7" dataDxfId="1"/>
    <tableColumn id="36" xr3:uid="{30B0A928-EEE2-2846-B59B-323F89EA8BB6}" uniqueName="36" name="Player" queryTableFieldId="36" dataDxfId="0"/>
    <tableColumn id="37" xr3:uid="{4EDF7395-B874-904A-810E-1870495B4B0C}" uniqueName="37" name="Total Score" queryTableFieldId="3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455533543" filterType="unknown">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3.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I914"/>
  <sheetViews>
    <sheetView workbookViewId="0">
      <pane ySplit="1" topLeftCell="A2" activePane="bottomLeft" state="frozen"/>
      <selection pane="bottomLeft" activeCell="I9" sqref="I9"/>
    </sheetView>
  </sheetViews>
  <sheetFormatPr baseColWidth="10" defaultRowHeight="16"/>
  <cols>
    <col min="1" max="6" width="8.664062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6.83203125" style="1" bestFit="1" customWidth="1"/>
    <col min="16" max="22" width="0" style="1" hidden="1" customWidth="1"/>
    <col min="23" max="28" width="16.83203125" style="1" bestFit="1" customWidth="1"/>
    <col min="29" max="29" width="18" style="1" bestFit="1" customWidth="1"/>
    <col min="30" max="31" width="19.1640625" style="1" bestFit="1" customWidth="1"/>
    <col min="32" max="33" width="18.5" style="1" bestFit="1" customWidth="1"/>
    <col min="34" max="34" width="18.6640625" style="1" bestFit="1" customWidth="1"/>
    <col min="35" max="35" width="20.6640625" style="1" bestFit="1" customWidth="1"/>
    <col min="36" max="16384" width="10.83203125" style="1"/>
  </cols>
  <sheetData>
    <row r="1" spans="1:25">
      <c r="A1" s="1" t="s">
        <v>29</v>
      </c>
      <c r="B1" s="1" t="s">
        <v>20</v>
      </c>
      <c r="C1" s="2" t="s">
        <v>24</v>
      </c>
      <c r="D1" s="2" t="s">
        <v>0</v>
      </c>
      <c r="E1" s="2" t="s">
        <v>1</v>
      </c>
      <c r="F1" s="2" t="s">
        <v>2</v>
      </c>
      <c r="G1" s="2" t="s">
        <v>3</v>
      </c>
      <c r="H1" s="2" t="s">
        <v>4</v>
      </c>
      <c r="I1" s="2" t="s">
        <v>5</v>
      </c>
      <c r="J1" s="2" t="s">
        <v>6</v>
      </c>
      <c r="K1" s="2" t="s">
        <v>7</v>
      </c>
      <c r="L1" s="2" t="s">
        <v>34</v>
      </c>
      <c r="M1" s="2" t="s">
        <v>36</v>
      </c>
      <c r="N1" s="2" t="s">
        <v>27</v>
      </c>
      <c r="P1" s="2" t="s">
        <v>42</v>
      </c>
      <c r="Q1" s="2" t="s">
        <v>43</v>
      </c>
      <c r="R1" s="2" t="s">
        <v>44</v>
      </c>
      <c r="S1" s="2" t="s">
        <v>45</v>
      </c>
      <c r="T1" s="2" t="s">
        <v>46</v>
      </c>
      <c r="U1" s="2" t="s">
        <v>47</v>
      </c>
      <c r="V1" s="2" t="s">
        <v>48</v>
      </c>
      <c r="W1" s="1" t="s">
        <v>38</v>
      </c>
      <c r="X1" s="1" t="s">
        <v>19</v>
      </c>
      <c r="Y1" s="1" t="s">
        <v>26</v>
      </c>
    </row>
    <row r="2" spans="1:25">
      <c r="A2" s="1" t="s">
        <v>30</v>
      </c>
      <c r="B2" s="1" t="s">
        <v>22</v>
      </c>
      <c r="C2" s="2" t="s">
        <v>18</v>
      </c>
      <c r="D2" s="3">
        <v>45707</v>
      </c>
      <c r="E2" s="2">
        <v>1</v>
      </c>
      <c r="F2" s="2">
        <v>1</v>
      </c>
      <c r="G2" s="2" t="s">
        <v>8</v>
      </c>
      <c r="H2" s="2">
        <v>4</v>
      </c>
      <c r="I2" s="2">
        <v>0</v>
      </c>
      <c r="J2" s="2">
        <v>0</v>
      </c>
      <c r="K2" s="2"/>
      <c r="L2" s="2"/>
      <c r="M2" s="2"/>
      <c r="N2" s="2"/>
      <c r="P2" s="2">
        <f t="shared" ref="P2:V2" si="0">COUNTA(H2)</f>
        <v>1</v>
      </c>
      <c r="Q2" s="2">
        <f t="shared" si="0"/>
        <v>1</v>
      </c>
      <c r="R2" s="2">
        <f t="shared" si="0"/>
        <v>1</v>
      </c>
      <c r="S2" s="2">
        <f t="shared" si="0"/>
        <v>0</v>
      </c>
      <c r="T2" s="2">
        <f t="shared" si="0"/>
        <v>0</v>
      </c>
      <c r="U2" s="2">
        <f t="shared" si="0"/>
        <v>0</v>
      </c>
      <c r="V2" s="2">
        <f t="shared" si="0"/>
        <v>0</v>
      </c>
      <c r="W2" s="11" t="str">
        <f>IF(SUM(H2:H4)&gt;SUM(I2:I4), "Caleb", "Joshua")</f>
        <v>Caleb</v>
      </c>
      <c r="X2" s="11">
        <f>ABS(SUM(H2:H4)-SUM(I2:I4))</f>
        <v>10</v>
      </c>
      <c r="Y2" s="11">
        <f>SUM(H2:H4, I2:I4)</f>
        <v>12</v>
      </c>
    </row>
    <row r="3" spans="1:25">
      <c r="A3" s="1" t="s">
        <v>30</v>
      </c>
      <c r="B3" s="1" t="s">
        <v>22</v>
      </c>
      <c r="C3" s="2" t="s">
        <v>18</v>
      </c>
      <c r="D3" s="3">
        <v>45707</v>
      </c>
      <c r="E3" s="2">
        <v>1</v>
      </c>
      <c r="F3" s="2">
        <v>2</v>
      </c>
      <c r="G3" s="2" t="s">
        <v>8</v>
      </c>
      <c r="H3" s="2">
        <v>3</v>
      </c>
      <c r="I3" s="2">
        <v>0</v>
      </c>
      <c r="J3" s="2">
        <v>0</v>
      </c>
      <c r="K3" s="2"/>
      <c r="L3" s="2"/>
      <c r="M3" s="2"/>
      <c r="N3" s="2"/>
      <c r="P3" s="2">
        <f t="shared" ref="P3:P66" si="1">COUNTA(H3)</f>
        <v>1</v>
      </c>
      <c r="Q3" s="2">
        <f t="shared" ref="Q3:Q66" si="2">COUNTA(I3)</f>
        <v>1</v>
      </c>
      <c r="R3" s="2">
        <f t="shared" ref="R3:R66" si="3">COUNTA(J3)</f>
        <v>1</v>
      </c>
      <c r="S3" s="2">
        <f t="shared" ref="S3:S66" si="4">COUNTA(K3)</f>
        <v>0</v>
      </c>
      <c r="T3" s="2">
        <f t="shared" ref="T3:T66" si="5">COUNTA(L3)</f>
        <v>0</v>
      </c>
      <c r="U3" s="2">
        <f t="shared" ref="U3:U66" si="6">COUNTA(M3)</f>
        <v>0</v>
      </c>
      <c r="V3" s="2">
        <f t="shared" ref="V3:V66" si="7">COUNTA(N3)</f>
        <v>0</v>
      </c>
      <c r="W3" s="11"/>
      <c r="X3" s="11"/>
      <c r="Y3" s="11"/>
    </row>
    <row r="4" spans="1:25">
      <c r="A4" s="1" t="s">
        <v>30</v>
      </c>
      <c r="B4" s="1" t="s">
        <v>22</v>
      </c>
      <c r="C4" s="2" t="s">
        <v>18</v>
      </c>
      <c r="D4" s="3">
        <v>45707</v>
      </c>
      <c r="E4" s="2">
        <v>1</v>
      </c>
      <c r="F4" s="2">
        <v>3</v>
      </c>
      <c r="G4" s="2" t="s">
        <v>8</v>
      </c>
      <c r="H4" s="2">
        <v>4</v>
      </c>
      <c r="I4" s="2">
        <v>1</v>
      </c>
      <c r="J4" s="2">
        <v>1</v>
      </c>
      <c r="K4" s="2"/>
      <c r="L4" s="2"/>
      <c r="M4" s="2"/>
      <c r="N4" s="2"/>
      <c r="P4" s="2">
        <f t="shared" si="1"/>
        <v>1</v>
      </c>
      <c r="Q4" s="2">
        <f t="shared" si="2"/>
        <v>1</v>
      </c>
      <c r="R4" s="2">
        <f t="shared" si="3"/>
        <v>1</v>
      </c>
      <c r="S4" s="2">
        <f t="shared" si="4"/>
        <v>0</v>
      </c>
      <c r="T4" s="2">
        <f t="shared" si="5"/>
        <v>0</v>
      </c>
      <c r="U4" s="2">
        <f t="shared" si="6"/>
        <v>0</v>
      </c>
      <c r="V4" s="2">
        <f t="shared" si="7"/>
        <v>0</v>
      </c>
      <c r="W4" s="11"/>
      <c r="X4" s="11"/>
      <c r="Y4" s="11"/>
    </row>
    <row r="5" spans="1:25">
      <c r="A5" s="1" t="s">
        <v>30</v>
      </c>
      <c r="B5" s="1" t="s">
        <v>22</v>
      </c>
      <c r="C5" s="2" t="s">
        <v>18</v>
      </c>
      <c r="D5" s="3">
        <v>45707</v>
      </c>
      <c r="E5" s="2">
        <f>E2+1</f>
        <v>2</v>
      </c>
      <c r="F5" s="2">
        <f>F2</f>
        <v>1</v>
      </c>
      <c r="G5" s="2" t="s">
        <v>9</v>
      </c>
      <c r="H5" s="2">
        <v>8</v>
      </c>
      <c r="I5" s="2">
        <v>0</v>
      </c>
      <c r="J5" s="2"/>
      <c r="K5" s="2"/>
      <c r="L5" s="2"/>
      <c r="M5" s="2"/>
      <c r="N5" s="2"/>
      <c r="P5" s="2">
        <f t="shared" si="1"/>
        <v>1</v>
      </c>
      <c r="Q5" s="2">
        <f t="shared" si="2"/>
        <v>1</v>
      </c>
      <c r="R5" s="2">
        <f t="shared" si="3"/>
        <v>0</v>
      </c>
      <c r="S5" s="2">
        <f t="shared" si="4"/>
        <v>0</v>
      </c>
      <c r="T5" s="2">
        <f t="shared" si="5"/>
        <v>0</v>
      </c>
      <c r="U5" s="2">
        <f t="shared" si="6"/>
        <v>0</v>
      </c>
      <c r="V5" s="2">
        <f t="shared" si="7"/>
        <v>0</v>
      </c>
      <c r="W5" s="11" t="str">
        <f t="shared" ref="W5" si="8">IF(SUM(H5:H7)&gt;SUM(I5:I7), "Caleb", "Joshua")</f>
        <v>Caleb</v>
      </c>
      <c r="X5" s="11">
        <f>ABS(SUM(H5:H7)-SUM(I5:I7))</f>
        <v>16</v>
      </c>
      <c r="Y5" s="11">
        <f t="shared" ref="Y5" si="9">SUM(H5:H7, I5:I7)</f>
        <v>16</v>
      </c>
    </row>
    <row r="6" spans="1:25">
      <c r="A6" s="1" t="s">
        <v>30</v>
      </c>
      <c r="B6" s="1" t="s">
        <v>22</v>
      </c>
      <c r="C6" s="2" t="s">
        <v>18</v>
      </c>
      <c r="D6" s="3">
        <v>45707</v>
      </c>
      <c r="E6" s="2">
        <f t="shared" ref="E6:E69" si="10">E3+1</f>
        <v>2</v>
      </c>
      <c r="F6" s="2">
        <f>F3</f>
        <v>2</v>
      </c>
      <c r="G6" s="2" t="s">
        <v>9</v>
      </c>
      <c r="H6" s="2">
        <v>5</v>
      </c>
      <c r="I6" s="2">
        <v>0</v>
      </c>
      <c r="J6" s="2"/>
      <c r="K6" s="2"/>
      <c r="L6" s="2"/>
      <c r="M6" s="2"/>
      <c r="N6" s="2"/>
      <c r="P6" s="2">
        <f t="shared" si="1"/>
        <v>1</v>
      </c>
      <c r="Q6" s="2">
        <f t="shared" si="2"/>
        <v>1</v>
      </c>
      <c r="R6" s="2">
        <f t="shared" si="3"/>
        <v>0</v>
      </c>
      <c r="S6" s="2">
        <f t="shared" si="4"/>
        <v>0</v>
      </c>
      <c r="T6" s="2">
        <f t="shared" si="5"/>
        <v>0</v>
      </c>
      <c r="U6" s="2">
        <f t="shared" si="6"/>
        <v>0</v>
      </c>
      <c r="V6" s="2">
        <f t="shared" si="7"/>
        <v>0</v>
      </c>
      <c r="W6" s="11"/>
      <c r="X6" s="11"/>
      <c r="Y6" s="11"/>
    </row>
    <row r="7" spans="1:25">
      <c r="A7" s="1" t="s">
        <v>30</v>
      </c>
      <c r="B7" s="1" t="s">
        <v>22</v>
      </c>
      <c r="C7" s="2" t="s">
        <v>18</v>
      </c>
      <c r="D7" s="3">
        <v>45707</v>
      </c>
      <c r="E7" s="2">
        <f t="shared" si="10"/>
        <v>2</v>
      </c>
      <c r="F7" s="2">
        <f>F4</f>
        <v>3</v>
      </c>
      <c r="G7" s="2" t="s">
        <v>9</v>
      </c>
      <c r="H7" s="2">
        <v>3</v>
      </c>
      <c r="I7" s="2">
        <v>0</v>
      </c>
      <c r="J7" s="2"/>
      <c r="K7" s="2"/>
      <c r="L7" s="2"/>
      <c r="M7" s="2"/>
      <c r="N7" s="2"/>
      <c r="P7" s="2">
        <f t="shared" si="1"/>
        <v>1</v>
      </c>
      <c r="Q7" s="2">
        <f t="shared" si="2"/>
        <v>1</v>
      </c>
      <c r="R7" s="2">
        <f t="shared" si="3"/>
        <v>0</v>
      </c>
      <c r="S7" s="2">
        <f t="shared" si="4"/>
        <v>0</v>
      </c>
      <c r="T7" s="2">
        <f t="shared" si="5"/>
        <v>0</v>
      </c>
      <c r="U7" s="2">
        <f t="shared" si="6"/>
        <v>0</v>
      </c>
      <c r="V7" s="2">
        <f t="shared" si="7"/>
        <v>0</v>
      </c>
      <c r="W7" s="11"/>
      <c r="X7" s="11"/>
      <c r="Y7" s="11"/>
    </row>
    <row r="8" spans="1:25">
      <c r="A8" s="1" t="s">
        <v>30</v>
      </c>
      <c r="B8" s="1" t="s">
        <v>22</v>
      </c>
      <c r="C8" s="2" t="s">
        <v>18</v>
      </c>
      <c r="D8" s="3">
        <v>45708</v>
      </c>
      <c r="E8" s="2">
        <f t="shared" si="10"/>
        <v>3</v>
      </c>
      <c r="F8" s="2">
        <f t="shared" ref="F8:F71" si="11">F5</f>
        <v>1</v>
      </c>
      <c r="G8" s="2" t="s">
        <v>9</v>
      </c>
      <c r="H8" s="2">
        <v>1</v>
      </c>
      <c r="I8" s="2">
        <v>0</v>
      </c>
      <c r="J8" s="2"/>
      <c r="K8" s="2"/>
      <c r="L8" s="2"/>
      <c r="M8" s="2"/>
      <c r="N8" s="2"/>
      <c r="P8" s="2">
        <f t="shared" si="1"/>
        <v>1</v>
      </c>
      <c r="Q8" s="2">
        <f t="shared" si="2"/>
        <v>1</v>
      </c>
      <c r="R8" s="2">
        <f t="shared" si="3"/>
        <v>0</v>
      </c>
      <c r="S8" s="2">
        <f t="shared" si="4"/>
        <v>0</v>
      </c>
      <c r="T8" s="2">
        <f t="shared" si="5"/>
        <v>0</v>
      </c>
      <c r="U8" s="2">
        <f t="shared" si="6"/>
        <v>0</v>
      </c>
      <c r="V8" s="2">
        <f t="shared" si="7"/>
        <v>0</v>
      </c>
      <c r="W8" s="11" t="str">
        <f t="shared" ref="W8" si="12">IF(SUM(H8:H10)&gt;SUM(I8:I10), "Caleb", "Joshua")</f>
        <v>Caleb</v>
      </c>
      <c r="X8" s="11">
        <f t="shared" ref="X8" si="13">ABS(SUM(H8:H10)-SUM(I8:I10))</f>
        <v>6</v>
      </c>
      <c r="Y8" s="11">
        <f t="shared" ref="Y8" si="14">SUM(H8:H10, I8:I10)</f>
        <v>14</v>
      </c>
    </row>
    <row r="9" spans="1:25">
      <c r="A9" s="1" t="s">
        <v>30</v>
      </c>
      <c r="B9" s="1" t="s">
        <v>22</v>
      </c>
      <c r="C9" s="2" t="s">
        <v>18</v>
      </c>
      <c r="D9" s="3">
        <v>45708</v>
      </c>
      <c r="E9" s="2">
        <f t="shared" si="10"/>
        <v>3</v>
      </c>
      <c r="F9" s="2">
        <f t="shared" si="11"/>
        <v>2</v>
      </c>
      <c r="G9" s="2" t="s">
        <v>9</v>
      </c>
      <c r="H9" s="2">
        <v>6</v>
      </c>
      <c r="I9" s="2">
        <v>0</v>
      </c>
      <c r="J9" s="2"/>
      <c r="K9" s="2"/>
      <c r="L9" s="2"/>
      <c r="M9" s="2"/>
      <c r="N9" s="2"/>
      <c r="P9" s="2">
        <f t="shared" si="1"/>
        <v>1</v>
      </c>
      <c r="Q9" s="2">
        <f t="shared" si="2"/>
        <v>1</v>
      </c>
      <c r="R9" s="2">
        <f t="shared" si="3"/>
        <v>0</v>
      </c>
      <c r="S9" s="2">
        <f t="shared" si="4"/>
        <v>0</v>
      </c>
      <c r="T9" s="2">
        <f t="shared" si="5"/>
        <v>0</v>
      </c>
      <c r="U9" s="2">
        <f t="shared" si="6"/>
        <v>0</v>
      </c>
      <c r="V9" s="2">
        <f t="shared" si="7"/>
        <v>0</v>
      </c>
      <c r="W9" s="11"/>
      <c r="X9" s="11"/>
      <c r="Y9" s="11"/>
    </row>
    <row r="10" spans="1:25">
      <c r="A10" s="1" t="s">
        <v>30</v>
      </c>
      <c r="B10" s="1" t="s">
        <v>22</v>
      </c>
      <c r="C10" s="2" t="s">
        <v>18</v>
      </c>
      <c r="D10" s="3">
        <v>45708</v>
      </c>
      <c r="E10" s="2">
        <f t="shared" si="10"/>
        <v>3</v>
      </c>
      <c r="F10" s="2">
        <f t="shared" si="11"/>
        <v>3</v>
      </c>
      <c r="G10" s="2" t="s">
        <v>9</v>
      </c>
      <c r="H10" s="2">
        <v>3</v>
      </c>
      <c r="I10" s="2">
        <v>4</v>
      </c>
      <c r="J10" s="2"/>
      <c r="K10" s="2"/>
      <c r="L10" s="2"/>
      <c r="M10" s="2"/>
      <c r="N10" s="2"/>
      <c r="P10" s="2">
        <f t="shared" si="1"/>
        <v>1</v>
      </c>
      <c r="Q10" s="2">
        <f t="shared" si="2"/>
        <v>1</v>
      </c>
      <c r="R10" s="2">
        <f t="shared" si="3"/>
        <v>0</v>
      </c>
      <c r="S10" s="2">
        <f t="shared" si="4"/>
        <v>0</v>
      </c>
      <c r="T10" s="2">
        <f t="shared" si="5"/>
        <v>0</v>
      </c>
      <c r="U10" s="2">
        <f t="shared" si="6"/>
        <v>0</v>
      </c>
      <c r="V10" s="2">
        <f t="shared" si="7"/>
        <v>0</v>
      </c>
      <c r="W10" s="11"/>
      <c r="X10" s="11"/>
      <c r="Y10" s="11"/>
    </row>
    <row r="11" spans="1:25">
      <c r="A11" s="1" t="s">
        <v>30</v>
      </c>
      <c r="B11" s="1" t="s">
        <v>22</v>
      </c>
      <c r="C11" s="2" t="s">
        <v>18</v>
      </c>
      <c r="D11" s="3">
        <v>45708</v>
      </c>
      <c r="E11" s="2">
        <f t="shared" si="10"/>
        <v>4</v>
      </c>
      <c r="F11" s="2">
        <f t="shared" si="11"/>
        <v>1</v>
      </c>
      <c r="G11" s="2" t="s">
        <v>8</v>
      </c>
      <c r="H11" s="2">
        <v>3</v>
      </c>
      <c r="I11" s="2">
        <v>0</v>
      </c>
      <c r="J11" s="2">
        <v>1</v>
      </c>
      <c r="K11" s="2"/>
      <c r="L11" s="2"/>
      <c r="M11" s="2"/>
      <c r="N11" s="2"/>
      <c r="P11" s="2">
        <f t="shared" si="1"/>
        <v>1</v>
      </c>
      <c r="Q11" s="2">
        <f t="shared" si="2"/>
        <v>1</v>
      </c>
      <c r="R11" s="2">
        <f t="shared" si="3"/>
        <v>1</v>
      </c>
      <c r="S11" s="2">
        <f t="shared" si="4"/>
        <v>0</v>
      </c>
      <c r="T11" s="2">
        <f t="shared" si="5"/>
        <v>0</v>
      </c>
      <c r="U11" s="2">
        <f t="shared" si="6"/>
        <v>0</v>
      </c>
      <c r="V11" s="2">
        <f t="shared" si="7"/>
        <v>0</v>
      </c>
      <c r="W11" s="11" t="str">
        <f t="shared" ref="W11" si="15">IF(SUM(H11:H13)&gt;SUM(I11:I13), "Caleb", "Joshua")</f>
        <v>Caleb</v>
      </c>
      <c r="X11" s="11">
        <f t="shared" ref="X11" si="16">ABS(SUM(H11:H13)-SUM(I11:I13))</f>
        <v>4</v>
      </c>
      <c r="Y11" s="11">
        <f t="shared" ref="Y11" si="17">SUM(H11:H13, I11:I13)</f>
        <v>4</v>
      </c>
    </row>
    <row r="12" spans="1:25">
      <c r="A12" s="1" t="s">
        <v>30</v>
      </c>
      <c r="B12" s="1" t="s">
        <v>22</v>
      </c>
      <c r="C12" s="2" t="s">
        <v>18</v>
      </c>
      <c r="D12" s="3">
        <v>45708</v>
      </c>
      <c r="E12" s="2">
        <f t="shared" si="10"/>
        <v>4</v>
      </c>
      <c r="F12" s="2">
        <f t="shared" si="11"/>
        <v>2</v>
      </c>
      <c r="G12" s="2" t="s">
        <v>8</v>
      </c>
      <c r="H12" s="2">
        <v>0</v>
      </c>
      <c r="I12" s="2">
        <v>0</v>
      </c>
      <c r="J12" s="2">
        <v>2</v>
      </c>
      <c r="K12" s="2"/>
      <c r="L12" s="2"/>
      <c r="M12" s="2"/>
      <c r="N12" s="2"/>
      <c r="P12" s="2">
        <f t="shared" si="1"/>
        <v>1</v>
      </c>
      <c r="Q12" s="2">
        <f t="shared" si="2"/>
        <v>1</v>
      </c>
      <c r="R12" s="2">
        <f t="shared" si="3"/>
        <v>1</v>
      </c>
      <c r="S12" s="2">
        <f t="shared" si="4"/>
        <v>0</v>
      </c>
      <c r="T12" s="2">
        <f t="shared" si="5"/>
        <v>0</v>
      </c>
      <c r="U12" s="2">
        <f t="shared" si="6"/>
        <v>0</v>
      </c>
      <c r="V12" s="2">
        <f t="shared" si="7"/>
        <v>0</v>
      </c>
      <c r="W12" s="11"/>
      <c r="X12" s="11"/>
      <c r="Y12" s="11"/>
    </row>
    <row r="13" spans="1:25">
      <c r="A13" s="1" t="s">
        <v>30</v>
      </c>
      <c r="B13" s="1" t="s">
        <v>22</v>
      </c>
      <c r="C13" s="2" t="s">
        <v>18</v>
      </c>
      <c r="D13" s="3">
        <v>45708</v>
      </c>
      <c r="E13" s="2">
        <f t="shared" si="10"/>
        <v>4</v>
      </c>
      <c r="F13" s="2">
        <f t="shared" si="11"/>
        <v>3</v>
      </c>
      <c r="G13" s="2" t="s">
        <v>8</v>
      </c>
      <c r="H13" s="2">
        <v>1</v>
      </c>
      <c r="I13" s="2">
        <v>0</v>
      </c>
      <c r="J13" s="2">
        <v>4</v>
      </c>
      <c r="K13" s="2"/>
      <c r="L13" s="2"/>
      <c r="M13" s="2"/>
      <c r="N13" s="2"/>
      <c r="P13" s="2">
        <f t="shared" si="1"/>
        <v>1</v>
      </c>
      <c r="Q13" s="2">
        <f t="shared" si="2"/>
        <v>1</v>
      </c>
      <c r="R13" s="2">
        <f t="shared" si="3"/>
        <v>1</v>
      </c>
      <c r="S13" s="2">
        <f t="shared" si="4"/>
        <v>0</v>
      </c>
      <c r="T13" s="2">
        <f t="shared" si="5"/>
        <v>0</v>
      </c>
      <c r="U13" s="2">
        <f t="shared" si="6"/>
        <v>0</v>
      </c>
      <c r="V13" s="2">
        <f t="shared" si="7"/>
        <v>0</v>
      </c>
      <c r="W13" s="11"/>
      <c r="X13" s="11"/>
      <c r="Y13" s="11"/>
    </row>
    <row r="14" spans="1:25">
      <c r="A14" s="1" t="s">
        <v>30</v>
      </c>
      <c r="B14" s="1" t="s">
        <v>22</v>
      </c>
      <c r="C14" s="2" t="s">
        <v>18</v>
      </c>
      <c r="D14" s="3">
        <v>45708</v>
      </c>
      <c r="E14" s="2">
        <f t="shared" si="10"/>
        <v>5</v>
      </c>
      <c r="F14" s="2">
        <f t="shared" si="11"/>
        <v>1</v>
      </c>
      <c r="G14" s="2" t="s">
        <v>10</v>
      </c>
      <c r="H14" s="2">
        <v>5</v>
      </c>
      <c r="I14" s="2">
        <v>1</v>
      </c>
      <c r="J14" s="2">
        <v>1</v>
      </c>
      <c r="K14" s="2"/>
      <c r="L14" s="2"/>
      <c r="M14" s="2"/>
      <c r="N14" s="2"/>
      <c r="P14" s="2">
        <f t="shared" si="1"/>
        <v>1</v>
      </c>
      <c r="Q14" s="2">
        <f t="shared" si="2"/>
        <v>1</v>
      </c>
      <c r="R14" s="2">
        <f t="shared" si="3"/>
        <v>1</v>
      </c>
      <c r="S14" s="2">
        <f t="shared" si="4"/>
        <v>0</v>
      </c>
      <c r="T14" s="2">
        <f t="shared" si="5"/>
        <v>0</v>
      </c>
      <c r="U14" s="2">
        <f t="shared" si="6"/>
        <v>0</v>
      </c>
      <c r="V14" s="2">
        <f t="shared" si="7"/>
        <v>0</v>
      </c>
      <c r="W14" s="11" t="str">
        <f t="shared" ref="W14" si="18">IF(SUM(H14:H16)&gt;SUM(I14:I16), "Caleb", "Joshua")</f>
        <v>Caleb</v>
      </c>
      <c r="X14" s="11">
        <f t="shared" ref="X14" si="19">ABS(SUM(H14:H16)-SUM(I14:I16))</f>
        <v>10</v>
      </c>
      <c r="Y14" s="11">
        <f t="shared" ref="Y14" si="20">SUM(H14:H16, I14:I16)</f>
        <v>12</v>
      </c>
    </row>
    <row r="15" spans="1:25">
      <c r="A15" s="1" t="s">
        <v>30</v>
      </c>
      <c r="B15" s="1" t="s">
        <v>22</v>
      </c>
      <c r="C15" s="2" t="s">
        <v>18</v>
      </c>
      <c r="D15" s="3">
        <v>45708</v>
      </c>
      <c r="E15" s="2">
        <f t="shared" si="10"/>
        <v>5</v>
      </c>
      <c r="F15" s="2">
        <f t="shared" si="11"/>
        <v>2</v>
      </c>
      <c r="G15" s="2" t="s">
        <v>10</v>
      </c>
      <c r="H15" s="2">
        <v>4</v>
      </c>
      <c r="I15" s="2">
        <v>0</v>
      </c>
      <c r="J15" s="2">
        <v>2</v>
      </c>
      <c r="K15" s="2"/>
      <c r="L15" s="2"/>
      <c r="M15" s="2"/>
      <c r="N15" s="2"/>
      <c r="P15" s="2">
        <f t="shared" si="1"/>
        <v>1</v>
      </c>
      <c r="Q15" s="2">
        <f t="shared" si="2"/>
        <v>1</v>
      </c>
      <c r="R15" s="2">
        <f t="shared" si="3"/>
        <v>1</v>
      </c>
      <c r="S15" s="2">
        <f t="shared" si="4"/>
        <v>0</v>
      </c>
      <c r="T15" s="2">
        <f t="shared" si="5"/>
        <v>0</v>
      </c>
      <c r="U15" s="2">
        <f t="shared" si="6"/>
        <v>0</v>
      </c>
      <c r="V15" s="2">
        <f t="shared" si="7"/>
        <v>0</v>
      </c>
      <c r="W15" s="11"/>
      <c r="X15" s="11"/>
      <c r="Y15" s="11"/>
    </row>
    <row r="16" spans="1:25">
      <c r="A16" s="1" t="s">
        <v>30</v>
      </c>
      <c r="B16" s="1" t="s">
        <v>22</v>
      </c>
      <c r="C16" s="2" t="s">
        <v>18</v>
      </c>
      <c r="D16" s="3">
        <v>45708</v>
      </c>
      <c r="E16" s="2">
        <f t="shared" si="10"/>
        <v>5</v>
      </c>
      <c r="F16" s="2">
        <f t="shared" si="11"/>
        <v>3</v>
      </c>
      <c r="G16" s="2" t="s">
        <v>10</v>
      </c>
      <c r="H16" s="2">
        <v>2</v>
      </c>
      <c r="I16" s="2">
        <v>0</v>
      </c>
      <c r="J16" s="2">
        <v>0</v>
      </c>
      <c r="K16" s="2"/>
      <c r="L16" s="2"/>
      <c r="M16" s="2"/>
      <c r="N16" s="2"/>
      <c r="P16" s="2">
        <f t="shared" si="1"/>
        <v>1</v>
      </c>
      <c r="Q16" s="2">
        <f t="shared" si="2"/>
        <v>1</v>
      </c>
      <c r="R16" s="2">
        <f t="shared" si="3"/>
        <v>1</v>
      </c>
      <c r="S16" s="2">
        <f t="shared" si="4"/>
        <v>0</v>
      </c>
      <c r="T16" s="2">
        <f t="shared" si="5"/>
        <v>0</v>
      </c>
      <c r="U16" s="2">
        <f t="shared" si="6"/>
        <v>0</v>
      </c>
      <c r="V16" s="2">
        <f t="shared" si="7"/>
        <v>0</v>
      </c>
      <c r="W16" s="11"/>
      <c r="X16" s="11"/>
      <c r="Y16" s="11"/>
    </row>
    <row r="17" spans="1:25">
      <c r="A17" s="1" t="s">
        <v>30</v>
      </c>
      <c r="B17" s="1" t="s">
        <v>22</v>
      </c>
      <c r="C17" s="2" t="s">
        <v>18</v>
      </c>
      <c r="D17" s="3">
        <v>45709</v>
      </c>
      <c r="E17" s="2">
        <f t="shared" si="10"/>
        <v>6</v>
      </c>
      <c r="F17" s="2">
        <f t="shared" si="11"/>
        <v>1</v>
      </c>
      <c r="G17" s="2" t="s">
        <v>9</v>
      </c>
      <c r="H17" s="2">
        <v>7</v>
      </c>
      <c r="I17" s="2">
        <v>0</v>
      </c>
      <c r="J17" s="2"/>
      <c r="K17" s="2"/>
      <c r="L17" s="2"/>
      <c r="M17" s="2"/>
      <c r="N17" s="2"/>
      <c r="P17" s="2">
        <f t="shared" si="1"/>
        <v>1</v>
      </c>
      <c r="Q17" s="2">
        <f t="shared" si="2"/>
        <v>1</v>
      </c>
      <c r="R17" s="2">
        <f t="shared" si="3"/>
        <v>0</v>
      </c>
      <c r="S17" s="2">
        <f t="shared" si="4"/>
        <v>0</v>
      </c>
      <c r="T17" s="2">
        <f t="shared" si="5"/>
        <v>0</v>
      </c>
      <c r="U17" s="2">
        <f t="shared" si="6"/>
        <v>0</v>
      </c>
      <c r="V17" s="2">
        <f t="shared" si="7"/>
        <v>0</v>
      </c>
      <c r="W17" s="11" t="str">
        <f t="shared" ref="W17" si="21">IF(SUM(H17:H19)&gt;SUM(I17:I19), "Caleb", "Joshua")</f>
        <v>Caleb</v>
      </c>
      <c r="X17" s="11">
        <f t="shared" ref="X17" si="22">ABS(SUM(H17:H19)-SUM(I17:I19))</f>
        <v>6</v>
      </c>
      <c r="Y17" s="11">
        <f t="shared" ref="Y17" si="23">SUM(H17:H19, I17:I19)</f>
        <v>14</v>
      </c>
    </row>
    <row r="18" spans="1:25">
      <c r="A18" s="1" t="s">
        <v>30</v>
      </c>
      <c r="B18" s="1" t="s">
        <v>22</v>
      </c>
      <c r="C18" s="2" t="s">
        <v>18</v>
      </c>
      <c r="D18" s="3">
        <v>45709</v>
      </c>
      <c r="E18" s="2">
        <f t="shared" si="10"/>
        <v>6</v>
      </c>
      <c r="F18" s="2">
        <f t="shared" si="11"/>
        <v>2</v>
      </c>
      <c r="G18" s="2" t="s">
        <v>9</v>
      </c>
      <c r="H18" s="2">
        <v>2</v>
      </c>
      <c r="I18" s="2">
        <v>4</v>
      </c>
      <c r="J18" s="2"/>
      <c r="K18" s="2"/>
      <c r="L18" s="2"/>
      <c r="M18" s="2"/>
      <c r="N18" s="2"/>
      <c r="P18" s="2">
        <f t="shared" si="1"/>
        <v>1</v>
      </c>
      <c r="Q18" s="2">
        <f t="shared" si="2"/>
        <v>1</v>
      </c>
      <c r="R18" s="2">
        <f t="shared" si="3"/>
        <v>0</v>
      </c>
      <c r="S18" s="2">
        <f t="shared" si="4"/>
        <v>0</v>
      </c>
      <c r="T18" s="2">
        <f t="shared" si="5"/>
        <v>0</v>
      </c>
      <c r="U18" s="2">
        <f t="shared" si="6"/>
        <v>0</v>
      </c>
      <c r="V18" s="2">
        <f t="shared" si="7"/>
        <v>0</v>
      </c>
      <c r="W18" s="11"/>
      <c r="X18" s="11"/>
      <c r="Y18" s="11"/>
    </row>
    <row r="19" spans="1:25">
      <c r="A19" s="1" t="s">
        <v>30</v>
      </c>
      <c r="B19" s="1" t="s">
        <v>22</v>
      </c>
      <c r="C19" s="2" t="s">
        <v>18</v>
      </c>
      <c r="D19" s="3">
        <v>45709</v>
      </c>
      <c r="E19" s="2">
        <f t="shared" si="10"/>
        <v>6</v>
      </c>
      <c r="F19" s="2">
        <f t="shared" si="11"/>
        <v>3</v>
      </c>
      <c r="G19" s="2" t="s">
        <v>9</v>
      </c>
      <c r="H19" s="2">
        <v>1</v>
      </c>
      <c r="I19" s="2">
        <v>0</v>
      </c>
      <c r="J19" s="2"/>
      <c r="K19" s="2"/>
      <c r="L19" s="2"/>
      <c r="M19" s="2"/>
      <c r="N19" s="2"/>
      <c r="P19" s="2">
        <f t="shared" si="1"/>
        <v>1</v>
      </c>
      <c r="Q19" s="2">
        <f t="shared" si="2"/>
        <v>1</v>
      </c>
      <c r="R19" s="2">
        <f t="shared" si="3"/>
        <v>0</v>
      </c>
      <c r="S19" s="2">
        <f t="shared" si="4"/>
        <v>0</v>
      </c>
      <c r="T19" s="2">
        <f t="shared" si="5"/>
        <v>0</v>
      </c>
      <c r="U19" s="2">
        <f t="shared" si="6"/>
        <v>0</v>
      </c>
      <c r="V19" s="2">
        <f t="shared" si="7"/>
        <v>0</v>
      </c>
      <c r="W19" s="11"/>
      <c r="X19" s="11"/>
      <c r="Y19" s="11"/>
    </row>
    <row r="20" spans="1:25">
      <c r="A20" s="1" t="s">
        <v>30</v>
      </c>
      <c r="B20" s="1" t="s">
        <v>22</v>
      </c>
      <c r="C20" s="2" t="s">
        <v>18</v>
      </c>
      <c r="D20" s="3">
        <v>45712</v>
      </c>
      <c r="E20" s="2">
        <f t="shared" si="10"/>
        <v>7</v>
      </c>
      <c r="F20" s="2">
        <f t="shared" si="11"/>
        <v>1</v>
      </c>
      <c r="G20" s="2" t="s">
        <v>11</v>
      </c>
      <c r="H20" s="2">
        <v>0</v>
      </c>
      <c r="I20" s="2">
        <v>1</v>
      </c>
      <c r="J20" s="2"/>
      <c r="K20" s="2"/>
      <c r="L20" s="2"/>
      <c r="M20" s="2"/>
      <c r="N20" s="2"/>
      <c r="P20" s="2">
        <f t="shared" si="1"/>
        <v>1</v>
      </c>
      <c r="Q20" s="2">
        <f t="shared" si="2"/>
        <v>1</v>
      </c>
      <c r="R20" s="2">
        <f t="shared" si="3"/>
        <v>0</v>
      </c>
      <c r="S20" s="2">
        <f t="shared" si="4"/>
        <v>0</v>
      </c>
      <c r="T20" s="2">
        <f t="shared" si="5"/>
        <v>0</v>
      </c>
      <c r="U20" s="2">
        <f t="shared" si="6"/>
        <v>0</v>
      </c>
      <c r="V20" s="2">
        <f t="shared" si="7"/>
        <v>0</v>
      </c>
      <c r="W20" s="11" t="str">
        <f t="shared" ref="W20" si="24">IF(SUM(H20:H22)&gt;SUM(I20:I22), "Caleb", "Joshua")</f>
        <v>Joshua</v>
      </c>
      <c r="X20" s="11">
        <f t="shared" ref="X20" si="25">ABS(SUM(H20:H22)-SUM(I20:I22))</f>
        <v>4</v>
      </c>
      <c r="Y20" s="11">
        <f t="shared" ref="Y20" si="26">SUM(H20:H22, I20:I22)</f>
        <v>14</v>
      </c>
    </row>
    <row r="21" spans="1:25">
      <c r="A21" s="1" t="s">
        <v>30</v>
      </c>
      <c r="B21" s="1" t="s">
        <v>22</v>
      </c>
      <c r="C21" s="2" t="s">
        <v>18</v>
      </c>
      <c r="D21" s="3">
        <v>45712</v>
      </c>
      <c r="E21" s="2">
        <f t="shared" si="10"/>
        <v>7</v>
      </c>
      <c r="F21" s="2">
        <f t="shared" si="11"/>
        <v>2</v>
      </c>
      <c r="G21" s="2" t="s">
        <v>11</v>
      </c>
      <c r="H21" s="2">
        <v>5</v>
      </c>
      <c r="I21" s="2">
        <v>2</v>
      </c>
      <c r="J21" s="2"/>
      <c r="K21" s="2"/>
      <c r="L21" s="2"/>
      <c r="M21" s="2"/>
      <c r="N21" s="2"/>
      <c r="P21" s="2">
        <f t="shared" si="1"/>
        <v>1</v>
      </c>
      <c r="Q21" s="2">
        <f t="shared" si="2"/>
        <v>1</v>
      </c>
      <c r="R21" s="2">
        <f t="shared" si="3"/>
        <v>0</v>
      </c>
      <c r="S21" s="2">
        <f t="shared" si="4"/>
        <v>0</v>
      </c>
      <c r="T21" s="2">
        <f t="shared" si="5"/>
        <v>0</v>
      </c>
      <c r="U21" s="2">
        <f t="shared" si="6"/>
        <v>0</v>
      </c>
      <c r="V21" s="2">
        <f t="shared" si="7"/>
        <v>0</v>
      </c>
      <c r="W21" s="11"/>
      <c r="X21" s="11"/>
      <c r="Y21" s="11"/>
    </row>
    <row r="22" spans="1:25">
      <c r="A22" s="1" t="s">
        <v>30</v>
      </c>
      <c r="B22" s="1" t="s">
        <v>22</v>
      </c>
      <c r="C22" s="2" t="s">
        <v>18</v>
      </c>
      <c r="D22" s="3">
        <v>45712</v>
      </c>
      <c r="E22" s="2">
        <f t="shared" si="10"/>
        <v>7</v>
      </c>
      <c r="F22" s="2">
        <f t="shared" si="11"/>
        <v>3</v>
      </c>
      <c r="G22" s="2" t="s">
        <v>11</v>
      </c>
      <c r="H22" s="2">
        <v>0</v>
      </c>
      <c r="I22" s="2">
        <v>6</v>
      </c>
      <c r="J22" s="2"/>
      <c r="K22" s="2"/>
      <c r="L22" s="2"/>
      <c r="M22" s="2"/>
      <c r="N22" s="2"/>
      <c r="P22" s="2">
        <f t="shared" si="1"/>
        <v>1</v>
      </c>
      <c r="Q22" s="2">
        <f t="shared" si="2"/>
        <v>1</v>
      </c>
      <c r="R22" s="2">
        <f t="shared" si="3"/>
        <v>0</v>
      </c>
      <c r="S22" s="2">
        <f t="shared" si="4"/>
        <v>0</v>
      </c>
      <c r="T22" s="2">
        <f t="shared" si="5"/>
        <v>0</v>
      </c>
      <c r="U22" s="2">
        <f t="shared" si="6"/>
        <v>0</v>
      </c>
      <c r="V22" s="2">
        <f t="shared" si="7"/>
        <v>0</v>
      </c>
      <c r="W22" s="11"/>
      <c r="X22" s="11"/>
      <c r="Y22" s="11"/>
    </row>
    <row r="23" spans="1:25">
      <c r="A23" s="1" t="s">
        <v>30</v>
      </c>
      <c r="B23" s="1" t="s">
        <v>22</v>
      </c>
      <c r="C23" s="2" t="s">
        <v>18</v>
      </c>
      <c r="D23" s="3">
        <v>45712</v>
      </c>
      <c r="E23" s="2">
        <f t="shared" si="10"/>
        <v>8</v>
      </c>
      <c r="F23" s="2">
        <f t="shared" si="11"/>
        <v>1</v>
      </c>
      <c r="G23" s="2" t="s">
        <v>11</v>
      </c>
      <c r="H23" s="2">
        <v>0</v>
      </c>
      <c r="I23" s="2">
        <v>1</v>
      </c>
      <c r="J23" s="2"/>
      <c r="K23" s="2"/>
      <c r="L23" s="2"/>
      <c r="M23" s="2"/>
      <c r="N23" s="2"/>
      <c r="P23" s="2">
        <f t="shared" si="1"/>
        <v>1</v>
      </c>
      <c r="Q23" s="2">
        <f t="shared" si="2"/>
        <v>1</v>
      </c>
      <c r="R23" s="2">
        <f t="shared" si="3"/>
        <v>0</v>
      </c>
      <c r="S23" s="2">
        <f t="shared" si="4"/>
        <v>0</v>
      </c>
      <c r="T23" s="2">
        <f t="shared" si="5"/>
        <v>0</v>
      </c>
      <c r="U23" s="2">
        <f t="shared" si="6"/>
        <v>0</v>
      </c>
      <c r="V23" s="2">
        <f t="shared" si="7"/>
        <v>0</v>
      </c>
      <c r="W23" s="11" t="str">
        <f t="shared" ref="W23" si="27">IF(SUM(H23:H25)&gt;SUM(I23:I25), "Caleb", "Joshua")</f>
        <v>Caleb</v>
      </c>
      <c r="X23" s="11">
        <f t="shared" ref="X23" si="28">ABS(SUM(H23:H25)-SUM(I23:I25))</f>
        <v>4</v>
      </c>
      <c r="Y23" s="11">
        <f t="shared" ref="Y23" si="29">SUM(H23:H25, I23:I25)</f>
        <v>8</v>
      </c>
    </row>
    <row r="24" spans="1:25">
      <c r="A24" s="1" t="s">
        <v>30</v>
      </c>
      <c r="B24" s="1" t="s">
        <v>22</v>
      </c>
      <c r="C24" s="2" t="s">
        <v>18</v>
      </c>
      <c r="D24" s="3">
        <v>45712</v>
      </c>
      <c r="E24" s="2">
        <f t="shared" si="10"/>
        <v>8</v>
      </c>
      <c r="F24" s="2">
        <f t="shared" si="11"/>
        <v>2</v>
      </c>
      <c r="G24" s="2" t="s">
        <v>11</v>
      </c>
      <c r="H24" s="2">
        <v>3</v>
      </c>
      <c r="I24" s="2">
        <v>1</v>
      </c>
      <c r="J24" s="2"/>
      <c r="K24" s="2"/>
      <c r="L24" s="2"/>
      <c r="M24" s="2"/>
      <c r="N24" s="2"/>
      <c r="P24" s="2">
        <f t="shared" si="1"/>
        <v>1</v>
      </c>
      <c r="Q24" s="2">
        <f t="shared" si="2"/>
        <v>1</v>
      </c>
      <c r="R24" s="2">
        <f t="shared" si="3"/>
        <v>0</v>
      </c>
      <c r="S24" s="2">
        <f t="shared" si="4"/>
        <v>0</v>
      </c>
      <c r="T24" s="2">
        <f t="shared" si="5"/>
        <v>0</v>
      </c>
      <c r="U24" s="2">
        <f t="shared" si="6"/>
        <v>0</v>
      </c>
      <c r="V24" s="2">
        <f t="shared" si="7"/>
        <v>0</v>
      </c>
      <c r="W24" s="11"/>
      <c r="X24" s="11"/>
      <c r="Y24" s="11"/>
    </row>
    <row r="25" spans="1:25">
      <c r="A25" s="1" t="s">
        <v>30</v>
      </c>
      <c r="B25" s="1" t="s">
        <v>22</v>
      </c>
      <c r="C25" s="2" t="s">
        <v>18</v>
      </c>
      <c r="D25" s="3">
        <v>45712</v>
      </c>
      <c r="E25" s="2">
        <f t="shared" si="10"/>
        <v>8</v>
      </c>
      <c r="F25" s="2">
        <f t="shared" si="11"/>
        <v>3</v>
      </c>
      <c r="G25" s="2" t="s">
        <v>11</v>
      </c>
      <c r="H25" s="2">
        <v>3</v>
      </c>
      <c r="I25" s="2">
        <v>0</v>
      </c>
      <c r="J25" s="2"/>
      <c r="K25" s="2"/>
      <c r="L25" s="2"/>
      <c r="M25" s="2"/>
      <c r="N25" s="2"/>
      <c r="P25" s="2">
        <f t="shared" si="1"/>
        <v>1</v>
      </c>
      <c r="Q25" s="2">
        <f t="shared" si="2"/>
        <v>1</v>
      </c>
      <c r="R25" s="2">
        <f t="shared" si="3"/>
        <v>0</v>
      </c>
      <c r="S25" s="2">
        <f t="shared" si="4"/>
        <v>0</v>
      </c>
      <c r="T25" s="2">
        <f t="shared" si="5"/>
        <v>0</v>
      </c>
      <c r="U25" s="2">
        <f t="shared" si="6"/>
        <v>0</v>
      </c>
      <c r="V25" s="2">
        <f t="shared" si="7"/>
        <v>0</v>
      </c>
      <c r="W25" s="11"/>
      <c r="X25" s="11"/>
      <c r="Y25" s="11"/>
    </row>
    <row r="26" spans="1:25">
      <c r="A26" s="1" t="s">
        <v>30</v>
      </c>
      <c r="B26" s="1" t="s">
        <v>22</v>
      </c>
      <c r="C26" s="2" t="s">
        <v>18</v>
      </c>
      <c r="D26" s="3">
        <v>45713</v>
      </c>
      <c r="E26" s="2">
        <f t="shared" si="10"/>
        <v>9</v>
      </c>
      <c r="F26" s="2">
        <f t="shared" si="11"/>
        <v>1</v>
      </c>
      <c r="G26" s="2" t="s">
        <v>8</v>
      </c>
      <c r="H26" s="2">
        <v>2</v>
      </c>
      <c r="I26" s="2">
        <v>1</v>
      </c>
      <c r="J26" s="2">
        <v>0</v>
      </c>
      <c r="K26" s="2"/>
      <c r="L26" s="2"/>
      <c r="M26" s="2"/>
      <c r="N26" s="2"/>
      <c r="P26" s="2">
        <f t="shared" si="1"/>
        <v>1</v>
      </c>
      <c r="Q26" s="2">
        <f t="shared" si="2"/>
        <v>1</v>
      </c>
      <c r="R26" s="2">
        <f t="shared" si="3"/>
        <v>1</v>
      </c>
      <c r="S26" s="2">
        <f t="shared" si="4"/>
        <v>0</v>
      </c>
      <c r="T26" s="2">
        <f t="shared" si="5"/>
        <v>0</v>
      </c>
      <c r="U26" s="2">
        <f t="shared" si="6"/>
        <v>0</v>
      </c>
      <c r="V26" s="2">
        <f t="shared" si="7"/>
        <v>0</v>
      </c>
      <c r="W26" s="11" t="str">
        <f t="shared" ref="W26" si="30">IF(SUM(H26:H28)&gt;SUM(I26:I28), "Caleb", "Joshua")</f>
        <v>Joshua</v>
      </c>
      <c r="X26" s="11">
        <f t="shared" ref="X26" si="31">ABS(SUM(H26:H28)-SUM(I26:I28))</f>
        <v>2</v>
      </c>
      <c r="Y26" s="11">
        <f t="shared" ref="Y26" si="32">SUM(H26:H28, I26:I28)</f>
        <v>20</v>
      </c>
    </row>
    <row r="27" spans="1:25">
      <c r="A27" s="1" t="s">
        <v>30</v>
      </c>
      <c r="B27" s="1" t="s">
        <v>22</v>
      </c>
      <c r="C27" s="2" t="s">
        <v>18</v>
      </c>
      <c r="D27" s="3">
        <v>45713</v>
      </c>
      <c r="E27" s="2">
        <f t="shared" si="10"/>
        <v>9</v>
      </c>
      <c r="F27" s="2">
        <f t="shared" si="11"/>
        <v>2</v>
      </c>
      <c r="G27" s="2" t="s">
        <v>8</v>
      </c>
      <c r="H27" s="2">
        <v>5</v>
      </c>
      <c r="I27" s="2">
        <v>3</v>
      </c>
      <c r="J27" s="2">
        <v>1</v>
      </c>
      <c r="K27" s="2"/>
      <c r="L27" s="2"/>
      <c r="M27" s="2"/>
      <c r="N27" s="2"/>
      <c r="P27" s="2">
        <f t="shared" si="1"/>
        <v>1</v>
      </c>
      <c r="Q27" s="2">
        <f t="shared" si="2"/>
        <v>1</v>
      </c>
      <c r="R27" s="2">
        <f t="shared" si="3"/>
        <v>1</v>
      </c>
      <c r="S27" s="2">
        <f t="shared" si="4"/>
        <v>0</v>
      </c>
      <c r="T27" s="2">
        <f t="shared" si="5"/>
        <v>0</v>
      </c>
      <c r="U27" s="2">
        <f t="shared" si="6"/>
        <v>0</v>
      </c>
      <c r="V27" s="2">
        <f t="shared" si="7"/>
        <v>0</v>
      </c>
      <c r="W27" s="11"/>
      <c r="X27" s="11"/>
      <c r="Y27" s="11"/>
    </row>
    <row r="28" spans="1:25">
      <c r="A28" s="1" t="s">
        <v>30</v>
      </c>
      <c r="B28" s="1" t="s">
        <v>22</v>
      </c>
      <c r="C28" s="2" t="s">
        <v>18</v>
      </c>
      <c r="D28" s="3">
        <v>45713</v>
      </c>
      <c r="E28" s="2">
        <f t="shared" si="10"/>
        <v>9</v>
      </c>
      <c r="F28" s="2">
        <f t="shared" si="11"/>
        <v>3</v>
      </c>
      <c r="G28" s="2" t="s">
        <v>8</v>
      </c>
      <c r="H28" s="2">
        <v>2</v>
      </c>
      <c r="I28" s="2">
        <v>7</v>
      </c>
      <c r="J28" s="2">
        <v>3</v>
      </c>
      <c r="K28" s="2"/>
      <c r="L28" s="2"/>
      <c r="M28" s="2"/>
      <c r="N28" s="2"/>
      <c r="P28" s="2">
        <f t="shared" si="1"/>
        <v>1</v>
      </c>
      <c r="Q28" s="2">
        <f t="shared" si="2"/>
        <v>1</v>
      </c>
      <c r="R28" s="2">
        <f t="shared" si="3"/>
        <v>1</v>
      </c>
      <c r="S28" s="2">
        <f t="shared" si="4"/>
        <v>0</v>
      </c>
      <c r="T28" s="2">
        <f t="shared" si="5"/>
        <v>0</v>
      </c>
      <c r="U28" s="2">
        <f t="shared" si="6"/>
        <v>0</v>
      </c>
      <c r="V28" s="2">
        <f t="shared" si="7"/>
        <v>0</v>
      </c>
      <c r="W28" s="11"/>
      <c r="X28" s="11"/>
      <c r="Y28" s="11"/>
    </row>
    <row r="29" spans="1:25">
      <c r="A29" s="1" t="s">
        <v>30</v>
      </c>
      <c r="B29" s="1" t="s">
        <v>22</v>
      </c>
      <c r="C29" s="2" t="s">
        <v>18</v>
      </c>
      <c r="D29" s="3">
        <v>45713</v>
      </c>
      <c r="E29" s="2">
        <f t="shared" si="10"/>
        <v>10</v>
      </c>
      <c r="F29" s="2">
        <f t="shared" si="11"/>
        <v>1</v>
      </c>
      <c r="G29" s="2" t="s">
        <v>11</v>
      </c>
      <c r="H29" s="2">
        <v>0</v>
      </c>
      <c r="I29" s="2">
        <v>1</v>
      </c>
      <c r="J29" s="2"/>
      <c r="K29" s="2"/>
      <c r="L29" s="2"/>
      <c r="M29" s="2"/>
      <c r="N29" s="2"/>
      <c r="P29" s="2">
        <f t="shared" si="1"/>
        <v>1</v>
      </c>
      <c r="Q29" s="2">
        <f t="shared" si="2"/>
        <v>1</v>
      </c>
      <c r="R29" s="2">
        <f t="shared" si="3"/>
        <v>0</v>
      </c>
      <c r="S29" s="2">
        <f t="shared" si="4"/>
        <v>0</v>
      </c>
      <c r="T29" s="2">
        <f t="shared" si="5"/>
        <v>0</v>
      </c>
      <c r="U29" s="2">
        <f t="shared" si="6"/>
        <v>0</v>
      </c>
      <c r="V29" s="2">
        <f t="shared" si="7"/>
        <v>0</v>
      </c>
      <c r="W29" s="11" t="str">
        <f t="shared" ref="W29" si="33">IF(SUM(H29:H31)&gt;SUM(I29:I31), "Caleb", "Joshua")</f>
        <v>Caleb</v>
      </c>
      <c r="X29" s="11">
        <f t="shared" ref="X29" si="34">ABS(SUM(H29:H31)-SUM(I29:I31))</f>
        <v>5</v>
      </c>
      <c r="Y29" s="11">
        <f t="shared" ref="Y29" si="35">SUM(H29:H31, I29:I31)</f>
        <v>7</v>
      </c>
    </row>
    <row r="30" spans="1:25">
      <c r="A30" s="1" t="s">
        <v>30</v>
      </c>
      <c r="B30" s="1" t="s">
        <v>22</v>
      </c>
      <c r="C30" s="2" t="s">
        <v>18</v>
      </c>
      <c r="D30" s="3">
        <v>45713</v>
      </c>
      <c r="E30" s="2">
        <f t="shared" si="10"/>
        <v>10</v>
      </c>
      <c r="F30" s="2">
        <f t="shared" si="11"/>
        <v>2</v>
      </c>
      <c r="G30" s="2" t="s">
        <v>11</v>
      </c>
      <c r="H30" s="2">
        <v>3</v>
      </c>
      <c r="I30" s="2">
        <v>0</v>
      </c>
      <c r="J30" s="2"/>
      <c r="K30" s="2"/>
      <c r="L30" s="2"/>
      <c r="M30" s="2"/>
      <c r="N30" s="2"/>
      <c r="P30" s="2">
        <f t="shared" si="1"/>
        <v>1</v>
      </c>
      <c r="Q30" s="2">
        <f t="shared" si="2"/>
        <v>1</v>
      </c>
      <c r="R30" s="2">
        <f t="shared" si="3"/>
        <v>0</v>
      </c>
      <c r="S30" s="2">
        <f t="shared" si="4"/>
        <v>0</v>
      </c>
      <c r="T30" s="2">
        <f t="shared" si="5"/>
        <v>0</v>
      </c>
      <c r="U30" s="2">
        <f t="shared" si="6"/>
        <v>0</v>
      </c>
      <c r="V30" s="2">
        <f t="shared" si="7"/>
        <v>0</v>
      </c>
      <c r="W30" s="11"/>
      <c r="X30" s="11"/>
      <c r="Y30" s="11"/>
    </row>
    <row r="31" spans="1:25">
      <c r="A31" s="1" t="s">
        <v>30</v>
      </c>
      <c r="B31" s="1" t="s">
        <v>22</v>
      </c>
      <c r="C31" s="2" t="s">
        <v>18</v>
      </c>
      <c r="D31" s="3">
        <v>45713</v>
      </c>
      <c r="E31" s="2">
        <f t="shared" si="10"/>
        <v>10</v>
      </c>
      <c r="F31" s="2">
        <f t="shared" si="11"/>
        <v>3</v>
      </c>
      <c r="G31" s="2" t="s">
        <v>11</v>
      </c>
      <c r="H31" s="2">
        <v>3</v>
      </c>
      <c r="I31" s="2">
        <v>0</v>
      </c>
      <c r="J31" s="2"/>
      <c r="K31" s="2"/>
      <c r="L31" s="2"/>
      <c r="M31" s="2"/>
      <c r="N31" s="2"/>
      <c r="P31" s="2">
        <f t="shared" si="1"/>
        <v>1</v>
      </c>
      <c r="Q31" s="2">
        <f t="shared" si="2"/>
        <v>1</v>
      </c>
      <c r="R31" s="2">
        <f t="shared" si="3"/>
        <v>0</v>
      </c>
      <c r="S31" s="2">
        <f t="shared" si="4"/>
        <v>0</v>
      </c>
      <c r="T31" s="2">
        <f t="shared" si="5"/>
        <v>0</v>
      </c>
      <c r="U31" s="2">
        <f t="shared" si="6"/>
        <v>0</v>
      </c>
      <c r="V31" s="2">
        <f t="shared" si="7"/>
        <v>0</v>
      </c>
      <c r="W31" s="11"/>
      <c r="X31" s="11"/>
      <c r="Y31" s="11"/>
    </row>
    <row r="32" spans="1:25">
      <c r="A32" s="1" t="s">
        <v>30</v>
      </c>
      <c r="B32" s="1" t="s">
        <v>22</v>
      </c>
      <c r="C32" s="2" t="s">
        <v>16</v>
      </c>
      <c r="D32" s="3">
        <v>45714</v>
      </c>
      <c r="E32" s="2">
        <f t="shared" si="10"/>
        <v>11</v>
      </c>
      <c r="F32" s="2">
        <f t="shared" si="11"/>
        <v>1</v>
      </c>
      <c r="G32" s="2" t="s">
        <v>12</v>
      </c>
      <c r="H32" s="2">
        <v>5</v>
      </c>
      <c r="I32" s="2">
        <v>0</v>
      </c>
      <c r="J32" s="2"/>
      <c r="K32" s="2">
        <v>1</v>
      </c>
      <c r="L32" s="2"/>
      <c r="M32" s="2"/>
      <c r="N32" s="2"/>
      <c r="P32" s="2">
        <f t="shared" si="1"/>
        <v>1</v>
      </c>
      <c r="Q32" s="2">
        <f t="shared" si="2"/>
        <v>1</v>
      </c>
      <c r="R32" s="2">
        <f t="shared" si="3"/>
        <v>0</v>
      </c>
      <c r="S32" s="2">
        <f t="shared" si="4"/>
        <v>1</v>
      </c>
      <c r="T32" s="2">
        <f t="shared" si="5"/>
        <v>0</v>
      </c>
      <c r="U32" s="2">
        <f t="shared" si="6"/>
        <v>0</v>
      </c>
      <c r="V32" s="2">
        <f t="shared" si="7"/>
        <v>0</v>
      </c>
      <c r="W32" s="11" t="str">
        <f t="shared" ref="W32" si="36">IF(SUM(H32:H34)&gt;SUM(I32:I34), "Caleb", "Joshua")</f>
        <v>Caleb</v>
      </c>
      <c r="X32" s="11">
        <f t="shared" ref="X32" si="37">ABS(SUM(H32:H34)-SUM(I32:I34))</f>
        <v>9</v>
      </c>
      <c r="Y32" s="11">
        <f t="shared" ref="Y32" si="38">SUM(H32:H34, I32:I34)</f>
        <v>19</v>
      </c>
    </row>
    <row r="33" spans="1:25">
      <c r="A33" s="1" t="s">
        <v>30</v>
      </c>
      <c r="B33" s="1" t="s">
        <v>22</v>
      </c>
      <c r="C33" s="2" t="s">
        <v>16</v>
      </c>
      <c r="D33" s="3">
        <v>45714</v>
      </c>
      <c r="E33" s="2">
        <f t="shared" si="10"/>
        <v>11</v>
      </c>
      <c r="F33" s="2">
        <f t="shared" si="11"/>
        <v>2</v>
      </c>
      <c r="G33" s="2" t="s">
        <v>12</v>
      </c>
      <c r="H33" s="2">
        <v>6</v>
      </c>
      <c r="I33" s="2">
        <v>2</v>
      </c>
      <c r="J33" s="2"/>
      <c r="K33" s="2">
        <v>3</v>
      </c>
      <c r="L33" s="2"/>
      <c r="M33" s="2"/>
      <c r="N33" s="2"/>
      <c r="P33" s="2">
        <f t="shared" si="1"/>
        <v>1</v>
      </c>
      <c r="Q33" s="2">
        <f t="shared" si="2"/>
        <v>1</v>
      </c>
      <c r="R33" s="2">
        <f t="shared" si="3"/>
        <v>0</v>
      </c>
      <c r="S33" s="2">
        <f t="shared" si="4"/>
        <v>1</v>
      </c>
      <c r="T33" s="2">
        <f t="shared" si="5"/>
        <v>0</v>
      </c>
      <c r="U33" s="2">
        <f t="shared" si="6"/>
        <v>0</v>
      </c>
      <c r="V33" s="2">
        <f t="shared" si="7"/>
        <v>0</v>
      </c>
      <c r="W33" s="11"/>
      <c r="X33" s="11"/>
      <c r="Y33" s="11"/>
    </row>
    <row r="34" spans="1:25">
      <c r="A34" s="1" t="s">
        <v>30</v>
      </c>
      <c r="B34" s="1" t="s">
        <v>22</v>
      </c>
      <c r="C34" s="2" t="s">
        <v>16</v>
      </c>
      <c r="D34" s="3">
        <v>45714</v>
      </c>
      <c r="E34" s="2">
        <f t="shared" si="10"/>
        <v>11</v>
      </c>
      <c r="F34" s="2">
        <f t="shared" si="11"/>
        <v>3</v>
      </c>
      <c r="G34" s="2" t="s">
        <v>12</v>
      </c>
      <c r="H34" s="2">
        <v>3</v>
      </c>
      <c r="I34" s="2">
        <v>3</v>
      </c>
      <c r="J34" s="2"/>
      <c r="K34" s="2">
        <v>2</v>
      </c>
      <c r="L34" s="2"/>
      <c r="M34" s="2"/>
      <c r="N34" s="2"/>
      <c r="P34" s="2">
        <f t="shared" si="1"/>
        <v>1</v>
      </c>
      <c r="Q34" s="2">
        <f t="shared" si="2"/>
        <v>1</v>
      </c>
      <c r="R34" s="2">
        <f t="shared" si="3"/>
        <v>0</v>
      </c>
      <c r="S34" s="2">
        <f t="shared" si="4"/>
        <v>1</v>
      </c>
      <c r="T34" s="2">
        <f t="shared" si="5"/>
        <v>0</v>
      </c>
      <c r="U34" s="2">
        <f t="shared" si="6"/>
        <v>0</v>
      </c>
      <c r="V34" s="2">
        <f t="shared" si="7"/>
        <v>0</v>
      </c>
      <c r="W34" s="11"/>
      <c r="X34" s="11"/>
      <c r="Y34" s="11"/>
    </row>
    <row r="35" spans="1:25">
      <c r="A35" s="1" t="s">
        <v>30</v>
      </c>
      <c r="B35" s="1" t="s">
        <v>22</v>
      </c>
      <c r="C35" s="2" t="s">
        <v>16</v>
      </c>
      <c r="D35" s="3">
        <v>45715</v>
      </c>
      <c r="E35" s="2">
        <f t="shared" si="10"/>
        <v>12</v>
      </c>
      <c r="F35" s="2">
        <f t="shared" si="11"/>
        <v>1</v>
      </c>
      <c r="G35" s="2" t="s">
        <v>13</v>
      </c>
      <c r="H35" s="2">
        <v>1</v>
      </c>
      <c r="I35" s="2">
        <v>0</v>
      </c>
      <c r="J35" s="2"/>
      <c r="K35" s="2">
        <v>2</v>
      </c>
      <c r="L35" s="2"/>
      <c r="M35" s="2"/>
      <c r="N35" s="2"/>
      <c r="P35" s="2">
        <f t="shared" si="1"/>
        <v>1</v>
      </c>
      <c r="Q35" s="2">
        <f t="shared" si="2"/>
        <v>1</v>
      </c>
      <c r="R35" s="2">
        <f t="shared" si="3"/>
        <v>0</v>
      </c>
      <c r="S35" s="2">
        <f t="shared" si="4"/>
        <v>1</v>
      </c>
      <c r="T35" s="2">
        <f t="shared" si="5"/>
        <v>0</v>
      </c>
      <c r="U35" s="2">
        <f t="shared" si="6"/>
        <v>0</v>
      </c>
      <c r="V35" s="2">
        <f t="shared" si="7"/>
        <v>0</v>
      </c>
      <c r="W35" s="11" t="str">
        <f t="shared" ref="W35" si="39">IF(SUM(H35:H37)&gt;SUM(I35:I37), "Caleb", "Joshua")</f>
        <v>Caleb</v>
      </c>
      <c r="X35" s="11">
        <f t="shared" ref="X35" si="40">ABS(SUM(H35:H37)-SUM(I35:I37))</f>
        <v>7</v>
      </c>
      <c r="Y35" s="11">
        <f t="shared" ref="Y35" si="41">SUM(H35:H37, I35:I37)</f>
        <v>13</v>
      </c>
    </row>
    <row r="36" spans="1:25">
      <c r="A36" s="1" t="s">
        <v>30</v>
      </c>
      <c r="B36" s="1" t="s">
        <v>22</v>
      </c>
      <c r="C36" s="2" t="s">
        <v>16</v>
      </c>
      <c r="D36" s="3">
        <v>45715</v>
      </c>
      <c r="E36" s="2">
        <f t="shared" si="10"/>
        <v>12</v>
      </c>
      <c r="F36" s="2">
        <f t="shared" si="11"/>
        <v>2</v>
      </c>
      <c r="G36" s="2" t="s">
        <v>13</v>
      </c>
      <c r="H36" s="2">
        <v>6</v>
      </c>
      <c r="I36" s="2">
        <v>1</v>
      </c>
      <c r="J36" s="2"/>
      <c r="K36" s="2">
        <v>0</v>
      </c>
      <c r="L36" s="2"/>
      <c r="M36" s="2"/>
      <c r="N36" s="2"/>
      <c r="P36" s="2">
        <f t="shared" si="1"/>
        <v>1</v>
      </c>
      <c r="Q36" s="2">
        <f t="shared" si="2"/>
        <v>1</v>
      </c>
      <c r="R36" s="2">
        <f t="shared" si="3"/>
        <v>0</v>
      </c>
      <c r="S36" s="2">
        <f t="shared" si="4"/>
        <v>1</v>
      </c>
      <c r="T36" s="2">
        <f t="shared" si="5"/>
        <v>0</v>
      </c>
      <c r="U36" s="2">
        <f t="shared" si="6"/>
        <v>0</v>
      </c>
      <c r="V36" s="2">
        <f t="shared" si="7"/>
        <v>0</v>
      </c>
      <c r="W36" s="11"/>
      <c r="X36" s="11"/>
      <c r="Y36" s="11"/>
    </row>
    <row r="37" spans="1:25">
      <c r="A37" s="1" t="s">
        <v>30</v>
      </c>
      <c r="B37" s="1" t="s">
        <v>22</v>
      </c>
      <c r="C37" s="2" t="s">
        <v>16</v>
      </c>
      <c r="D37" s="3">
        <v>45715</v>
      </c>
      <c r="E37" s="2">
        <f t="shared" si="10"/>
        <v>12</v>
      </c>
      <c r="F37" s="2">
        <f t="shared" si="11"/>
        <v>3</v>
      </c>
      <c r="G37" s="2" t="s">
        <v>13</v>
      </c>
      <c r="H37" s="2">
        <v>3</v>
      </c>
      <c r="I37" s="2">
        <v>2</v>
      </c>
      <c r="J37" s="2"/>
      <c r="K37" s="2">
        <v>1</v>
      </c>
      <c r="L37" s="2"/>
      <c r="M37" s="2"/>
      <c r="N37" s="2"/>
      <c r="P37" s="2">
        <f t="shared" si="1"/>
        <v>1</v>
      </c>
      <c r="Q37" s="2">
        <f t="shared" si="2"/>
        <v>1</v>
      </c>
      <c r="R37" s="2">
        <f t="shared" si="3"/>
        <v>0</v>
      </c>
      <c r="S37" s="2">
        <f t="shared" si="4"/>
        <v>1</v>
      </c>
      <c r="T37" s="2">
        <f t="shared" si="5"/>
        <v>0</v>
      </c>
      <c r="U37" s="2">
        <f t="shared" si="6"/>
        <v>0</v>
      </c>
      <c r="V37" s="2">
        <f t="shared" si="7"/>
        <v>0</v>
      </c>
      <c r="W37" s="11"/>
      <c r="X37" s="11"/>
      <c r="Y37" s="11"/>
    </row>
    <row r="38" spans="1:25">
      <c r="A38" s="1" t="s">
        <v>30</v>
      </c>
      <c r="B38" s="1" t="s">
        <v>22</v>
      </c>
      <c r="C38" s="2" t="s">
        <v>16</v>
      </c>
      <c r="D38" s="3">
        <v>45715</v>
      </c>
      <c r="E38" s="2">
        <f t="shared" si="10"/>
        <v>13</v>
      </c>
      <c r="F38" s="2">
        <f t="shared" si="11"/>
        <v>1</v>
      </c>
      <c r="G38" s="2" t="s">
        <v>12</v>
      </c>
      <c r="H38" s="2">
        <v>3</v>
      </c>
      <c r="I38" s="2">
        <v>0</v>
      </c>
      <c r="J38" s="2"/>
      <c r="K38" s="2">
        <v>0</v>
      </c>
      <c r="L38" s="2"/>
      <c r="M38" s="2"/>
      <c r="N38" s="2"/>
      <c r="P38" s="2">
        <f t="shared" si="1"/>
        <v>1</v>
      </c>
      <c r="Q38" s="2">
        <f t="shared" si="2"/>
        <v>1</v>
      </c>
      <c r="R38" s="2">
        <f t="shared" si="3"/>
        <v>0</v>
      </c>
      <c r="S38" s="2">
        <f t="shared" si="4"/>
        <v>1</v>
      </c>
      <c r="T38" s="2">
        <f t="shared" si="5"/>
        <v>0</v>
      </c>
      <c r="U38" s="2">
        <f t="shared" si="6"/>
        <v>0</v>
      </c>
      <c r="V38" s="2">
        <f t="shared" si="7"/>
        <v>0</v>
      </c>
      <c r="W38" s="11" t="str">
        <f t="shared" ref="W38" si="42">IF(SUM(H38:H40)&gt;SUM(I38:I40), "Caleb", "Joshua")</f>
        <v>Caleb</v>
      </c>
      <c r="X38" s="11">
        <f t="shared" ref="X38" si="43">ABS(SUM(H38:H40)-SUM(I38:I40))</f>
        <v>10</v>
      </c>
      <c r="Y38" s="11">
        <f t="shared" ref="Y38" si="44">SUM(H38:H40, I38:I40)</f>
        <v>12</v>
      </c>
    </row>
    <row r="39" spans="1:25">
      <c r="A39" s="1" t="s">
        <v>30</v>
      </c>
      <c r="B39" s="1" t="s">
        <v>22</v>
      </c>
      <c r="C39" s="2" t="s">
        <v>16</v>
      </c>
      <c r="D39" s="3">
        <v>45715</v>
      </c>
      <c r="E39" s="2">
        <f t="shared" si="10"/>
        <v>13</v>
      </c>
      <c r="F39" s="2">
        <f t="shared" si="11"/>
        <v>2</v>
      </c>
      <c r="G39" s="2" t="s">
        <v>12</v>
      </c>
      <c r="H39" s="2">
        <v>5</v>
      </c>
      <c r="I39" s="2">
        <v>1</v>
      </c>
      <c r="J39" s="2"/>
      <c r="K39" s="2">
        <v>0</v>
      </c>
      <c r="L39" s="2"/>
      <c r="M39" s="2"/>
      <c r="N39" s="2"/>
      <c r="P39" s="2">
        <f t="shared" si="1"/>
        <v>1</v>
      </c>
      <c r="Q39" s="2">
        <f t="shared" si="2"/>
        <v>1</v>
      </c>
      <c r="R39" s="2">
        <f t="shared" si="3"/>
        <v>0</v>
      </c>
      <c r="S39" s="2">
        <f t="shared" si="4"/>
        <v>1</v>
      </c>
      <c r="T39" s="2">
        <f t="shared" si="5"/>
        <v>0</v>
      </c>
      <c r="U39" s="2">
        <f t="shared" si="6"/>
        <v>0</v>
      </c>
      <c r="V39" s="2">
        <f t="shared" si="7"/>
        <v>0</v>
      </c>
      <c r="W39" s="11"/>
      <c r="X39" s="11"/>
      <c r="Y39" s="11"/>
    </row>
    <row r="40" spans="1:25">
      <c r="A40" s="1" t="s">
        <v>30</v>
      </c>
      <c r="B40" s="1" t="s">
        <v>22</v>
      </c>
      <c r="C40" s="2" t="s">
        <v>16</v>
      </c>
      <c r="D40" s="3">
        <v>45715</v>
      </c>
      <c r="E40" s="2">
        <f t="shared" si="10"/>
        <v>13</v>
      </c>
      <c r="F40" s="2">
        <f t="shared" si="11"/>
        <v>3</v>
      </c>
      <c r="G40" s="2" t="s">
        <v>12</v>
      </c>
      <c r="H40" s="2">
        <v>3</v>
      </c>
      <c r="I40" s="2">
        <v>0</v>
      </c>
      <c r="J40" s="2"/>
      <c r="K40" s="2">
        <v>0</v>
      </c>
      <c r="L40" s="2"/>
      <c r="M40" s="2"/>
      <c r="N40" s="2"/>
      <c r="P40" s="2">
        <f t="shared" si="1"/>
        <v>1</v>
      </c>
      <c r="Q40" s="2">
        <f t="shared" si="2"/>
        <v>1</v>
      </c>
      <c r="R40" s="2">
        <f t="shared" si="3"/>
        <v>0</v>
      </c>
      <c r="S40" s="2">
        <f t="shared" si="4"/>
        <v>1</v>
      </c>
      <c r="T40" s="2">
        <f t="shared" si="5"/>
        <v>0</v>
      </c>
      <c r="U40" s="2">
        <f t="shared" si="6"/>
        <v>0</v>
      </c>
      <c r="V40" s="2">
        <f t="shared" si="7"/>
        <v>0</v>
      </c>
      <c r="W40" s="11"/>
      <c r="X40" s="11"/>
      <c r="Y40" s="11"/>
    </row>
    <row r="41" spans="1:25">
      <c r="A41" s="1" t="s">
        <v>30</v>
      </c>
      <c r="B41" s="1" t="s">
        <v>22</v>
      </c>
      <c r="C41" s="2" t="s">
        <v>16</v>
      </c>
      <c r="D41" s="3">
        <v>45716</v>
      </c>
      <c r="E41" s="2">
        <f t="shared" si="10"/>
        <v>14</v>
      </c>
      <c r="F41" s="2">
        <f t="shared" si="11"/>
        <v>1</v>
      </c>
      <c r="G41" s="2" t="s">
        <v>9</v>
      </c>
      <c r="H41" s="2">
        <v>5</v>
      </c>
      <c r="I41" s="2">
        <v>1</v>
      </c>
      <c r="J41" s="2"/>
      <c r="K41" s="2"/>
      <c r="L41" s="2"/>
      <c r="M41" s="2"/>
      <c r="N41" s="2"/>
      <c r="P41" s="2">
        <f t="shared" si="1"/>
        <v>1</v>
      </c>
      <c r="Q41" s="2">
        <f t="shared" si="2"/>
        <v>1</v>
      </c>
      <c r="R41" s="2">
        <f t="shared" si="3"/>
        <v>0</v>
      </c>
      <c r="S41" s="2">
        <f t="shared" si="4"/>
        <v>0</v>
      </c>
      <c r="T41" s="2">
        <f t="shared" si="5"/>
        <v>0</v>
      </c>
      <c r="U41" s="2">
        <f t="shared" si="6"/>
        <v>0</v>
      </c>
      <c r="V41" s="2">
        <f t="shared" si="7"/>
        <v>0</v>
      </c>
      <c r="W41" s="11" t="str">
        <f t="shared" ref="W41" si="45">IF(SUM(H41:H43)&gt;SUM(I41:I43), "Caleb", "Joshua")</f>
        <v>Caleb</v>
      </c>
      <c r="X41" s="11">
        <f t="shared" ref="X41" si="46">ABS(SUM(H41:H43)-SUM(I41:I43))</f>
        <v>8</v>
      </c>
      <c r="Y41" s="11">
        <f t="shared" ref="Y41" si="47">SUM(H41:H43, I41:I43)</f>
        <v>14</v>
      </c>
    </row>
    <row r="42" spans="1:25">
      <c r="A42" s="1" t="s">
        <v>30</v>
      </c>
      <c r="B42" s="1" t="s">
        <v>22</v>
      </c>
      <c r="C42" s="2" t="s">
        <v>16</v>
      </c>
      <c r="D42" s="3">
        <v>45716</v>
      </c>
      <c r="E42" s="2">
        <f t="shared" si="10"/>
        <v>14</v>
      </c>
      <c r="F42" s="2">
        <f t="shared" si="11"/>
        <v>2</v>
      </c>
      <c r="G42" s="2" t="s">
        <v>9</v>
      </c>
      <c r="H42" s="2">
        <v>3</v>
      </c>
      <c r="I42" s="2">
        <v>1</v>
      </c>
      <c r="J42" s="2"/>
      <c r="K42" s="2"/>
      <c r="L42" s="2"/>
      <c r="M42" s="2"/>
      <c r="N42" s="2"/>
      <c r="P42" s="2">
        <f t="shared" si="1"/>
        <v>1</v>
      </c>
      <c r="Q42" s="2">
        <f t="shared" si="2"/>
        <v>1</v>
      </c>
      <c r="R42" s="2">
        <f t="shared" si="3"/>
        <v>0</v>
      </c>
      <c r="S42" s="2">
        <f t="shared" si="4"/>
        <v>0</v>
      </c>
      <c r="T42" s="2">
        <f t="shared" si="5"/>
        <v>0</v>
      </c>
      <c r="U42" s="2">
        <f t="shared" si="6"/>
        <v>0</v>
      </c>
      <c r="V42" s="2">
        <f t="shared" si="7"/>
        <v>0</v>
      </c>
      <c r="W42" s="11"/>
      <c r="X42" s="11"/>
      <c r="Y42" s="11"/>
    </row>
    <row r="43" spans="1:25">
      <c r="A43" s="1" t="s">
        <v>30</v>
      </c>
      <c r="B43" s="1" t="s">
        <v>22</v>
      </c>
      <c r="C43" s="2" t="s">
        <v>16</v>
      </c>
      <c r="D43" s="3">
        <v>45716</v>
      </c>
      <c r="E43" s="2">
        <f t="shared" si="10"/>
        <v>14</v>
      </c>
      <c r="F43" s="2">
        <f t="shared" si="11"/>
        <v>3</v>
      </c>
      <c r="G43" s="2" t="s">
        <v>9</v>
      </c>
      <c r="H43" s="2">
        <v>3</v>
      </c>
      <c r="I43" s="2">
        <v>1</v>
      </c>
      <c r="J43" s="2"/>
      <c r="K43" s="2"/>
      <c r="L43" s="2"/>
      <c r="M43" s="2"/>
      <c r="N43" s="2"/>
      <c r="P43" s="2">
        <f t="shared" si="1"/>
        <v>1</v>
      </c>
      <c r="Q43" s="2">
        <f t="shared" si="2"/>
        <v>1</v>
      </c>
      <c r="R43" s="2">
        <f t="shared" si="3"/>
        <v>0</v>
      </c>
      <c r="S43" s="2">
        <f t="shared" si="4"/>
        <v>0</v>
      </c>
      <c r="T43" s="2">
        <f t="shared" si="5"/>
        <v>0</v>
      </c>
      <c r="U43" s="2">
        <f t="shared" si="6"/>
        <v>0</v>
      </c>
      <c r="V43" s="2">
        <f t="shared" si="7"/>
        <v>0</v>
      </c>
      <c r="W43" s="11"/>
      <c r="X43" s="11"/>
      <c r="Y43" s="11"/>
    </row>
    <row r="44" spans="1:25">
      <c r="A44" s="1" t="s">
        <v>30</v>
      </c>
      <c r="B44" s="1" t="s">
        <v>22</v>
      </c>
      <c r="C44" s="2" t="s">
        <v>16</v>
      </c>
      <c r="D44" s="3">
        <v>45716</v>
      </c>
      <c r="E44" s="2">
        <f t="shared" si="10"/>
        <v>15</v>
      </c>
      <c r="F44" s="2">
        <f t="shared" si="11"/>
        <v>1</v>
      </c>
      <c r="G44" s="2" t="s">
        <v>11</v>
      </c>
      <c r="H44" s="2">
        <v>2</v>
      </c>
      <c r="I44" s="2">
        <v>1</v>
      </c>
      <c r="J44" s="2"/>
      <c r="K44" s="2"/>
      <c r="L44" s="2"/>
      <c r="M44" s="2"/>
      <c r="N44" s="2"/>
      <c r="P44" s="2">
        <f t="shared" si="1"/>
        <v>1</v>
      </c>
      <c r="Q44" s="2">
        <f t="shared" si="2"/>
        <v>1</v>
      </c>
      <c r="R44" s="2">
        <f t="shared" si="3"/>
        <v>0</v>
      </c>
      <c r="S44" s="2">
        <f t="shared" si="4"/>
        <v>0</v>
      </c>
      <c r="T44" s="2">
        <f t="shared" si="5"/>
        <v>0</v>
      </c>
      <c r="U44" s="2">
        <f t="shared" si="6"/>
        <v>0</v>
      </c>
      <c r="V44" s="2">
        <f t="shared" si="7"/>
        <v>0</v>
      </c>
      <c r="W44" s="11" t="str">
        <f t="shared" ref="W44" si="48">IF(SUM(H44:H46)&gt;SUM(I44:I46), "Caleb", "Joshua")</f>
        <v>Caleb</v>
      </c>
      <c r="X44" s="11">
        <f t="shared" ref="X44" si="49">ABS(SUM(H44:H46)-SUM(I44:I46))</f>
        <v>2</v>
      </c>
      <c r="Y44" s="11">
        <f t="shared" ref="Y44" si="50">SUM(H44:H46, I44:I46)</f>
        <v>8</v>
      </c>
    </row>
    <row r="45" spans="1:25">
      <c r="A45" s="1" t="s">
        <v>30</v>
      </c>
      <c r="B45" s="1" t="s">
        <v>22</v>
      </c>
      <c r="C45" s="2" t="s">
        <v>16</v>
      </c>
      <c r="D45" s="3">
        <v>45716</v>
      </c>
      <c r="E45" s="2">
        <f t="shared" si="10"/>
        <v>15</v>
      </c>
      <c r="F45" s="2">
        <f t="shared" si="11"/>
        <v>2</v>
      </c>
      <c r="G45" s="2" t="s">
        <v>11</v>
      </c>
      <c r="H45" s="2">
        <v>3</v>
      </c>
      <c r="I45" s="2">
        <v>0</v>
      </c>
      <c r="J45" s="2"/>
      <c r="K45" s="2"/>
      <c r="L45" s="2"/>
      <c r="M45" s="2"/>
      <c r="N45" s="2"/>
      <c r="P45" s="2">
        <f t="shared" si="1"/>
        <v>1</v>
      </c>
      <c r="Q45" s="2">
        <f t="shared" si="2"/>
        <v>1</v>
      </c>
      <c r="R45" s="2">
        <f t="shared" si="3"/>
        <v>0</v>
      </c>
      <c r="S45" s="2">
        <f t="shared" si="4"/>
        <v>0</v>
      </c>
      <c r="T45" s="2">
        <f t="shared" si="5"/>
        <v>0</v>
      </c>
      <c r="U45" s="2">
        <f t="shared" si="6"/>
        <v>0</v>
      </c>
      <c r="V45" s="2">
        <f t="shared" si="7"/>
        <v>0</v>
      </c>
      <c r="W45" s="11"/>
      <c r="X45" s="11"/>
      <c r="Y45" s="11"/>
    </row>
    <row r="46" spans="1:25">
      <c r="A46" s="1" t="s">
        <v>30</v>
      </c>
      <c r="B46" s="1" t="s">
        <v>22</v>
      </c>
      <c r="C46" s="2" t="s">
        <v>16</v>
      </c>
      <c r="D46" s="3">
        <v>45716</v>
      </c>
      <c r="E46" s="2">
        <f t="shared" si="10"/>
        <v>15</v>
      </c>
      <c r="F46" s="2">
        <f t="shared" si="11"/>
        <v>3</v>
      </c>
      <c r="G46" s="2" t="s">
        <v>11</v>
      </c>
      <c r="H46" s="2">
        <v>0</v>
      </c>
      <c r="I46" s="2">
        <v>2</v>
      </c>
      <c r="J46" s="2"/>
      <c r="K46" s="2"/>
      <c r="L46" s="2"/>
      <c r="M46" s="2"/>
      <c r="N46" s="2"/>
      <c r="P46" s="2">
        <f t="shared" si="1"/>
        <v>1</v>
      </c>
      <c r="Q46" s="2">
        <f t="shared" si="2"/>
        <v>1</v>
      </c>
      <c r="R46" s="2">
        <f t="shared" si="3"/>
        <v>0</v>
      </c>
      <c r="S46" s="2">
        <f t="shared" si="4"/>
        <v>0</v>
      </c>
      <c r="T46" s="2">
        <f t="shared" si="5"/>
        <v>0</v>
      </c>
      <c r="U46" s="2">
        <f t="shared" si="6"/>
        <v>0</v>
      </c>
      <c r="V46" s="2">
        <f t="shared" si="7"/>
        <v>0</v>
      </c>
      <c r="W46" s="11"/>
      <c r="X46" s="11"/>
      <c r="Y46" s="11"/>
    </row>
    <row r="47" spans="1:25">
      <c r="A47" s="1" t="s">
        <v>30</v>
      </c>
      <c r="B47" s="1" t="s">
        <v>22</v>
      </c>
      <c r="C47" s="2" t="s">
        <v>16</v>
      </c>
      <c r="D47" s="3">
        <v>45720</v>
      </c>
      <c r="E47" s="2">
        <f t="shared" si="10"/>
        <v>16</v>
      </c>
      <c r="F47" s="2">
        <f t="shared" si="11"/>
        <v>1</v>
      </c>
      <c r="G47" s="2" t="s">
        <v>14</v>
      </c>
      <c r="H47" s="2">
        <v>3</v>
      </c>
      <c r="I47" s="2">
        <v>1</v>
      </c>
      <c r="J47" s="2"/>
      <c r="K47" s="2">
        <v>1</v>
      </c>
      <c r="L47" s="2"/>
      <c r="M47" s="2"/>
      <c r="N47" s="2"/>
      <c r="P47" s="2">
        <f t="shared" si="1"/>
        <v>1</v>
      </c>
      <c r="Q47" s="2">
        <f t="shared" si="2"/>
        <v>1</v>
      </c>
      <c r="R47" s="2">
        <f t="shared" si="3"/>
        <v>0</v>
      </c>
      <c r="S47" s="2">
        <f t="shared" si="4"/>
        <v>1</v>
      </c>
      <c r="T47" s="2">
        <f t="shared" si="5"/>
        <v>0</v>
      </c>
      <c r="U47" s="2">
        <f t="shared" si="6"/>
        <v>0</v>
      </c>
      <c r="V47" s="2">
        <f t="shared" si="7"/>
        <v>0</v>
      </c>
      <c r="W47" s="11" t="str">
        <f t="shared" ref="W47" si="51">IF(SUM(H47:H49)&gt;SUM(I47:I49), "Caleb", "Joshua")</f>
        <v>Caleb</v>
      </c>
      <c r="X47" s="11">
        <f t="shared" ref="X47" si="52">ABS(SUM(H47:H49)-SUM(I47:I49))</f>
        <v>8</v>
      </c>
      <c r="Y47" s="11">
        <f t="shared" ref="Y47" si="53">SUM(H47:H49, I47:I49)</f>
        <v>10</v>
      </c>
    </row>
    <row r="48" spans="1:25">
      <c r="A48" s="1" t="s">
        <v>30</v>
      </c>
      <c r="B48" s="1" t="s">
        <v>22</v>
      </c>
      <c r="C48" s="2" t="s">
        <v>16</v>
      </c>
      <c r="D48" s="3">
        <v>45720</v>
      </c>
      <c r="E48" s="2">
        <f t="shared" si="10"/>
        <v>16</v>
      </c>
      <c r="F48" s="2">
        <f t="shared" si="11"/>
        <v>2</v>
      </c>
      <c r="G48" s="2" t="s">
        <v>14</v>
      </c>
      <c r="H48" s="2">
        <v>6</v>
      </c>
      <c r="I48" s="2">
        <v>0</v>
      </c>
      <c r="J48" s="2"/>
      <c r="K48" s="2">
        <v>2</v>
      </c>
      <c r="L48" s="2"/>
      <c r="M48" s="2"/>
      <c r="N48" s="2"/>
      <c r="P48" s="2">
        <f t="shared" si="1"/>
        <v>1</v>
      </c>
      <c r="Q48" s="2">
        <f t="shared" si="2"/>
        <v>1</v>
      </c>
      <c r="R48" s="2">
        <f t="shared" si="3"/>
        <v>0</v>
      </c>
      <c r="S48" s="2">
        <f t="shared" si="4"/>
        <v>1</v>
      </c>
      <c r="T48" s="2">
        <f t="shared" si="5"/>
        <v>0</v>
      </c>
      <c r="U48" s="2">
        <f t="shared" si="6"/>
        <v>0</v>
      </c>
      <c r="V48" s="2">
        <f t="shared" si="7"/>
        <v>0</v>
      </c>
      <c r="W48" s="11"/>
      <c r="X48" s="11"/>
      <c r="Y48" s="11"/>
    </row>
    <row r="49" spans="1:25">
      <c r="A49" s="1" t="s">
        <v>30</v>
      </c>
      <c r="B49" s="1" t="s">
        <v>22</v>
      </c>
      <c r="C49" s="2" t="s">
        <v>16</v>
      </c>
      <c r="D49" s="3">
        <v>45720</v>
      </c>
      <c r="E49" s="2">
        <f t="shared" si="10"/>
        <v>16</v>
      </c>
      <c r="F49" s="2">
        <f t="shared" si="11"/>
        <v>3</v>
      </c>
      <c r="G49" s="2" t="s">
        <v>14</v>
      </c>
      <c r="H49" s="2">
        <v>0</v>
      </c>
      <c r="I49" s="2">
        <v>0</v>
      </c>
      <c r="J49" s="2"/>
      <c r="K49" s="2">
        <v>2</v>
      </c>
      <c r="L49" s="2"/>
      <c r="M49" s="2"/>
      <c r="N49" s="2"/>
      <c r="P49" s="2">
        <f t="shared" si="1"/>
        <v>1</v>
      </c>
      <c r="Q49" s="2">
        <f t="shared" si="2"/>
        <v>1</v>
      </c>
      <c r="R49" s="2">
        <f t="shared" si="3"/>
        <v>0</v>
      </c>
      <c r="S49" s="2">
        <f t="shared" si="4"/>
        <v>1</v>
      </c>
      <c r="T49" s="2">
        <f t="shared" si="5"/>
        <v>0</v>
      </c>
      <c r="U49" s="2">
        <f t="shared" si="6"/>
        <v>0</v>
      </c>
      <c r="V49" s="2">
        <f t="shared" si="7"/>
        <v>0</v>
      </c>
      <c r="W49" s="11"/>
      <c r="X49" s="11"/>
      <c r="Y49" s="11"/>
    </row>
    <row r="50" spans="1:25">
      <c r="A50" s="1" t="s">
        <v>30</v>
      </c>
      <c r="B50" s="1" t="s">
        <v>22</v>
      </c>
      <c r="C50" s="2" t="s">
        <v>16</v>
      </c>
      <c r="D50" s="3">
        <v>45721</v>
      </c>
      <c r="E50" s="2">
        <f t="shared" si="10"/>
        <v>17</v>
      </c>
      <c r="F50" s="2">
        <f t="shared" si="11"/>
        <v>1</v>
      </c>
      <c r="G50" s="2" t="s">
        <v>9</v>
      </c>
      <c r="H50" s="2">
        <v>5</v>
      </c>
      <c r="I50" s="2">
        <v>0</v>
      </c>
      <c r="J50" s="2"/>
      <c r="K50" s="2"/>
      <c r="L50" s="2"/>
      <c r="M50" s="2"/>
      <c r="N50" s="2"/>
      <c r="P50" s="2">
        <f t="shared" si="1"/>
        <v>1</v>
      </c>
      <c r="Q50" s="2">
        <f t="shared" si="2"/>
        <v>1</v>
      </c>
      <c r="R50" s="2">
        <f t="shared" si="3"/>
        <v>0</v>
      </c>
      <c r="S50" s="2">
        <f t="shared" si="4"/>
        <v>0</v>
      </c>
      <c r="T50" s="2">
        <f t="shared" si="5"/>
        <v>0</v>
      </c>
      <c r="U50" s="2">
        <f t="shared" si="6"/>
        <v>0</v>
      </c>
      <c r="V50" s="2">
        <f t="shared" si="7"/>
        <v>0</v>
      </c>
      <c r="W50" s="11" t="str">
        <f t="shared" ref="W50" si="54">IF(SUM(H50:H52)&gt;SUM(I50:I52), "Caleb", "Joshua")</f>
        <v>Caleb</v>
      </c>
      <c r="X50" s="11">
        <f t="shared" ref="X50" si="55">ABS(SUM(H50:H52)-SUM(I50:I52))</f>
        <v>7</v>
      </c>
      <c r="Y50" s="11">
        <f t="shared" ref="Y50" si="56">SUM(H50:H52, I50:I52)</f>
        <v>9</v>
      </c>
    </row>
    <row r="51" spans="1:25">
      <c r="A51" s="1" t="s">
        <v>30</v>
      </c>
      <c r="B51" s="1" t="s">
        <v>22</v>
      </c>
      <c r="C51" s="2" t="s">
        <v>16</v>
      </c>
      <c r="D51" s="3">
        <v>45721</v>
      </c>
      <c r="E51" s="2">
        <f t="shared" si="10"/>
        <v>17</v>
      </c>
      <c r="F51" s="2">
        <f t="shared" si="11"/>
        <v>2</v>
      </c>
      <c r="G51" s="2" t="s">
        <v>9</v>
      </c>
      <c r="H51" s="2">
        <v>0</v>
      </c>
      <c r="I51" s="2">
        <v>1</v>
      </c>
      <c r="J51" s="2"/>
      <c r="K51" s="2"/>
      <c r="L51" s="2"/>
      <c r="M51" s="2"/>
      <c r="N51" s="2"/>
      <c r="P51" s="2">
        <f t="shared" si="1"/>
        <v>1</v>
      </c>
      <c r="Q51" s="2">
        <f t="shared" si="2"/>
        <v>1</v>
      </c>
      <c r="R51" s="2">
        <f t="shared" si="3"/>
        <v>0</v>
      </c>
      <c r="S51" s="2">
        <f t="shared" si="4"/>
        <v>0</v>
      </c>
      <c r="T51" s="2">
        <f t="shared" si="5"/>
        <v>0</v>
      </c>
      <c r="U51" s="2">
        <f t="shared" si="6"/>
        <v>0</v>
      </c>
      <c r="V51" s="2">
        <f t="shared" si="7"/>
        <v>0</v>
      </c>
      <c r="W51" s="11"/>
      <c r="X51" s="11"/>
      <c r="Y51" s="11"/>
    </row>
    <row r="52" spans="1:25">
      <c r="A52" s="1" t="s">
        <v>30</v>
      </c>
      <c r="B52" s="1" t="s">
        <v>22</v>
      </c>
      <c r="C52" s="2" t="s">
        <v>16</v>
      </c>
      <c r="D52" s="3">
        <v>45721</v>
      </c>
      <c r="E52" s="2">
        <f t="shared" si="10"/>
        <v>17</v>
      </c>
      <c r="F52" s="2">
        <f t="shared" si="11"/>
        <v>3</v>
      </c>
      <c r="G52" s="2" t="s">
        <v>9</v>
      </c>
      <c r="H52" s="2">
        <v>3</v>
      </c>
      <c r="I52" s="2">
        <v>0</v>
      </c>
      <c r="J52" s="2"/>
      <c r="K52" s="2"/>
      <c r="L52" s="2"/>
      <c r="M52" s="2"/>
      <c r="N52" s="2"/>
      <c r="P52" s="2">
        <f t="shared" si="1"/>
        <v>1</v>
      </c>
      <c r="Q52" s="2">
        <f t="shared" si="2"/>
        <v>1</v>
      </c>
      <c r="R52" s="2">
        <f t="shared" si="3"/>
        <v>0</v>
      </c>
      <c r="S52" s="2">
        <f t="shared" si="4"/>
        <v>0</v>
      </c>
      <c r="T52" s="2">
        <f t="shared" si="5"/>
        <v>0</v>
      </c>
      <c r="U52" s="2">
        <f t="shared" si="6"/>
        <v>0</v>
      </c>
      <c r="V52" s="2">
        <f t="shared" si="7"/>
        <v>0</v>
      </c>
      <c r="W52" s="11"/>
      <c r="X52" s="11"/>
      <c r="Y52" s="11"/>
    </row>
    <row r="53" spans="1:25">
      <c r="A53" s="1" t="s">
        <v>30</v>
      </c>
      <c r="B53" s="1" t="s">
        <v>22</v>
      </c>
      <c r="C53" s="2" t="s">
        <v>16</v>
      </c>
      <c r="D53" s="3">
        <v>45722</v>
      </c>
      <c r="E53" s="2">
        <f t="shared" si="10"/>
        <v>18</v>
      </c>
      <c r="F53" s="2">
        <f t="shared" si="11"/>
        <v>1</v>
      </c>
      <c r="G53" s="2" t="s">
        <v>11</v>
      </c>
      <c r="H53" s="2">
        <v>5</v>
      </c>
      <c r="I53" s="2">
        <v>1</v>
      </c>
      <c r="J53" s="2"/>
      <c r="K53" s="2"/>
      <c r="L53" s="2"/>
      <c r="M53" s="2"/>
      <c r="N53" s="2"/>
      <c r="P53" s="2">
        <f t="shared" si="1"/>
        <v>1</v>
      </c>
      <c r="Q53" s="2">
        <f t="shared" si="2"/>
        <v>1</v>
      </c>
      <c r="R53" s="2">
        <f t="shared" si="3"/>
        <v>0</v>
      </c>
      <c r="S53" s="2">
        <f t="shared" si="4"/>
        <v>0</v>
      </c>
      <c r="T53" s="2">
        <f t="shared" si="5"/>
        <v>0</v>
      </c>
      <c r="U53" s="2">
        <f t="shared" si="6"/>
        <v>0</v>
      </c>
      <c r="V53" s="2">
        <f t="shared" si="7"/>
        <v>0</v>
      </c>
      <c r="W53" s="11" t="str">
        <f t="shared" ref="W53" si="57">IF(SUM(H53:H55)&gt;SUM(I53:I55), "Caleb", "Joshua")</f>
        <v>Caleb</v>
      </c>
      <c r="X53" s="11">
        <f t="shared" ref="X53" si="58">ABS(SUM(H53:H55)-SUM(I53:I55))</f>
        <v>5</v>
      </c>
      <c r="Y53" s="11">
        <f t="shared" ref="Y53" si="59">SUM(H53:H55, I53:I55)</f>
        <v>13</v>
      </c>
    </row>
    <row r="54" spans="1:25">
      <c r="A54" s="1" t="s">
        <v>30</v>
      </c>
      <c r="B54" s="1" t="s">
        <v>22</v>
      </c>
      <c r="C54" s="2" t="s">
        <v>16</v>
      </c>
      <c r="D54" s="3">
        <v>45722</v>
      </c>
      <c r="E54" s="2">
        <f t="shared" si="10"/>
        <v>18</v>
      </c>
      <c r="F54" s="2">
        <f t="shared" si="11"/>
        <v>2</v>
      </c>
      <c r="G54" s="2" t="s">
        <v>11</v>
      </c>
      <c r="H54" s="2">
        <v>4</v>
      </c>
      <c r="I54" s="2">
        <v>0</v>
      </c>
      <c r="J54" s="2"/>
      <c r="K54" s="2"/>
      <c r="L54" s="2"/>
      <c r="M54" s="2"/>
      <c r="N54" s="2"/>
      <c r="P54" s="2">
        <f t="shared" si="1"/>
        <v>1</v>
      </c>
      <c r="Q54" s="2">
        <f t="shared" si="2"/>
        <v>1</v>
      </c>
      <c r="R54" s="2">
        <f t="shared" si="3"/>
        <v>0</v>
      </c>
      <c r="S54" s="2">
        <f t="shared" si="4"/>
        <v>0</v>
      </c>
      <c r="T54" s="2">
        <f t="shared" si="5"/>
        <v>0</v>
      </c>
      <c r="U54" s="2">
        <f t="shared" si="6"/>
        <v>0</v>
      </c>
      <c r="V54" s="2">
        <f t="shared" si="7"/>
        <v>0</v>
      </c>
      <c r="W54" s="11"/>
      <c r="X54" s="11"/>
      <c r="Y54" s="11"/>
    </row>
    <row r="55" spans="1:25">
      <c r="A55" s="1" t="s">
        <v>30</v>
      </c>
      <c r="B55" s="1" t="s">
        <v>22</v>
      </c>
      <c r="C55" s="2" t="s">
        <v>16</v>
      </c>
      <c r="D55" s="3">
        <v>45722</v>
      </c>
      <c r="E55" s="2">
        <f t="shared" si="10"/>
        <v>18</v>
      </c>
      <c r="F55" s="2">
        <f t="shared" si="11"/>
        <v>3</v>
      </c>
      <c r="G55" s="2" t="s">
        <v>11</v>
      </c>
      <c r="H55" s="2">
        <v>0</v>
      </c>
      <c r="I55" s="2">
        <v>3</v>
      </c>
      <c r="J55" s="2"/>
      <c r="K55" s="2"/>
      <c r="L55" s="2"/>
      <c r="M55" s="2"/>
      <c r="N55" s="2"/>
      <c r="P55" s="2">
        <f t="shared" si="1"/>
        <v>1</v>
      </c>
      <c r="Q55" s="2">
        <f t="shared" si="2"/>
        <v>1</v>
      </c>
      <c r="R55" s="2">
        <f t="shared" si="3"/>
        <v>0</v>
      </c>
      <c r="S55" s="2">
        <f t="shared" si="4"/>
        <v>0</v>
      </c>
      <c r="T55" s="2">
        <f t="shared" si="5"/>
        <v>0</v>
      </c>
      <c r="U55" s="2">
        <f t="shared" si="6"/>
        <v>0</v>
      </c>
      <c r="V55" s="2">
        <f t="shared" si="7"/>
        <v>0</v>
      </c>
      <c r="W55" s="11"/>
      <c r="X55" s="11"/>
      <c r="Y55" s="11"/>
    </row>
    <row r="56" spans="1:25">
      <c r="A56" s="1" t="s">
        <v>30</v>
      </c>
      <c r="B56" s="1" t="s">
        <v>22</v>
      </c>
      <c r="C56" s="2" t="s">
        <v>17</v>
      </c>
      <c r="D56" s="3">
        <v>45722</v>
      </c>
      <c r="E56" s="2">
        <f t="shared" si="10"/>
        <v>19</v>
      </c>
      <c r="F56" s="2">
        <f t="shared" si="11"/>
        <v>1</v>
      </c>
      <c r="G56" s="2" t="s">
        <v>9</v>
      </c>
      <c r="H56" s="2">
        <v>0</v>
      </c>
      <c r="I56" s="2">
        <v>4</v>
      </c>
      <c r="J56" s="2"/>
      <c r="K56" s="2"/>
      <c r="L56" s="2"/>
      <c r="M56" s="2"/>
      <c r="N56" s="2"/>
      <c r="P56" s="2">
        <f t="shared" si="1"/>
        <v>1</v>
      </c>
      <c r="Q56" s="2">
        <f t="shared" si="2"/>
        <v>1</v>
      </c>
      <c r="R56" s="2">
        <f t="shared" si="3"/>
        <v>0</v>
      </c>
      <c r="S56" s="2">
        <f t="shared" si="4"/>
        <v>0</v>
      </c>
      <c r="T56" s="2">
        <f t="shared" si="5"/>
        <v>0</v>
      </c>
      <c r="U56" s="2">
        <f t="shared" si="6"/>
        <v>0</v>
      </c>
      <c r="V56" s="2">
        <f t="shared" si="7"/>
        <v>0</v>
      </c>
      <c r="W56" s="11" t="str">
        <f t="shared" ref="W56" si="60">IF(SUM(H56:H58)&gt;SUM(I56:I58), "Caleb", "Joshua")</f>
        <v>Joshua</v>
      </c>
      <c r="X56" s="11">
        <f t="shared" ref="X56" si="61">ABS(SUM(H56:H58)-SUM(I56:I58))</f>
        <v>3</v>
      </c>
      <c r="Y56" s="11">
        <f t="shared" ref="Y56" si="62">SUM(H56:H58, I56:I58)</f>
        <v>13</v>
      </c>
    </row>
    <row r="57" spans="1:25">
      <c r="A57" s="1" t="s">
        <v>30</v>
      </c>
      <c r="B57" s="1" t="s">
        <v>22</v>
      </c>
      <c r="C57" s="2" t="s">
        <v>17</v>
      </c>
      <c r="D57" s="3">
        <v>45722</v>
      </c>
      <c r="E57" s="2">
        <f t="shared" si="10"/>
        <v>19</v>
      </c>
      <c r="F57" s="2">
        <f t="shared" si="11"/>
        <v>2</v>
      </c>
      <c r="G57" s="2" t="s">
        <v>9</v>
      </c>
      <c r="H57" s="2">
        <v>2</v>
      </c>
      <c r="I57" s="2">
        <v>1</v>
      </c>
      <c r="J57" s="2"/>
      <c r="K57" s="2"/>
      <c r="L57" s="2"/>
      <c r="M57" s="2"/>
      <c r="N57" s="2"/>
      <c r="P57" s="2">
        <f t="shared" si="1"/>
        <v>1</v>
      </c>
      <c r="Q57" s="2">
        <f t="shared" si="2"/>
        <v>1</v>
      </c>
      <c r="R57" s="2">
        <f t="shared" si="3"/>
        <v>0</v>
      </c>
      <c r="S57" s="2">
        <f t="shared" si="4"/>
        <v>0</v>
      </c>
      <c r="T57" s="2">
        <f t="shared" si="5"/>
        <v>0</v>
      </c>
      <c r="U57" s="2">
        <f t="shared" si="6"/>
        <v>0</v>
      </c>
      <c r="V57" s="2">
        <f t="shared" si="7"/>
        <v>0</v>
      </c>
      <c r="W57" s="11"/>
      <c r="X57" s="11"/>
      <c r="Y57" s="11"/>
    </row>
    <row r="58" spans="1:25">
      <c r="A58" s="1" t="s">
        <v>30</v>
      </c>
      <c r="B58" s="1" t="s">
        <v>22</v>
      </c>
      <c r="C58" s="2" t="s">
        <v>17</v>
      </c>
      <c r="D58" s="3">
        <v>45722</v>
      </c>
      <c r="E58" s="2">
        <f t="shared" si="10"/>
        <v>19</v>
      </c>
      <c r="F58" s="2">
        <f t="shared" si="11"/>
        <v>3</v>
      </c>
      <c r="G58" s="2" t="s">
        <v>9</v>
      </c>
      <c r="H58" s="2">
        <v>3</v>
      </c>
      <c r="I58" s="2">
        <v>3</v>
      </c>
      <c r="J58" s="2"/>
      <c r="K58" s="2"/>
      <c r="L58" s="2"/>
      <c r="M58" s="2"/>
      <c r="N58" s="2"/>
      <c r="P58" s="2">
        <f t="shared" si="1"/>
        <v>1</v>
      </c>
      <c r="Q58" s="2">
        <f t="shared" si="2"/>
        <v>1</v>
      </c>
      <c r="R58" s="2">
        <f t="shared" si="3"/>
        <v>0</v>
      </c>
      <c r="S58" s="2">
        <f t="shared" si="4"/>
        <v>0</v>
      </c>
      <c r="T58" s="2">
        <f t="shared" si="5"/>
        <v>0</v>
      </c>
      <c r="U58" s="2">
        <f t="shared" si="6"/>
        <v>0</v>
      </c>
      <c r="V58" s="2">
        <f t="shared" si="7"/>
        <v>0</v>
      </c>
      <c r="W58" s="11"/>
      <c r="X58" s="11"/>
      <c r="Y58" s="11"/>
    </row>
    <row r="59" spans="1:25">
      <c r="A59" s="1" t="s">
        <v>30</v>
      </c>
      <c r="B59" s="1" t="s">
        <v>22</v>
      </c>
      <c r="C59" s="2" t="s">
        <v>16</v>
      </c>
      <c r="D59" s="3">
        <v>45723</v>
      </c>
      <c r="E59" s="2">
        <f t="shared" si="10"/>
        <v>20</v>
      </c>
      <c r="F59" s="2">
        <f t="shared" si="11"/>
        <v>1</v>
      </c>
      <c r="G59" s="2" t="s">
        <v>9</v>
      </c>
      <c r="H59" s="2">
        <v>1</v>
      </c>
      <c r="I59" s="2">
        <v>1</v>
      </c>
      <c r="J59" s="2"/>
      <c r="K59" s="2"/>
      <c r="L59" s="2"/>
      <c r="M59" s="2"/>
      <c r="N59" s="2"/>
      <c r="P59" s="2">
        <f t="shared" si="1"/>
        <v>1</v>
      </c>
      <c r="Q59" s="2">
        <f t="shared" si="2"/>
        <v>1</v>
      </c>
      <c r="R59" s="2">
        <f t="shared" si="3"/>
        <v>0</v>
      </c>
      <c r="S59" s="2">
        <f t="shared" si="4"/>
        <v>0</v>
      </c>
      <c r="T59" s="2">
        <f t="shared" si="5"/>
        <v>0</v>
      </c>
      <c r="U59" s="2">
        <f t="shared" si="6"/>
        <v>0</v>
      </c>
      <c r="V59" s="2">
        <f t="shared" si="7"/>
        <v>0</v>
      </c>
      <c r="W59" s="11" t="str">
        <f t="shared" ref="W59" si="63">IF(SUM(H59:H61)&gt;SUM(I59:I61), "Caleb", "Joshua")</f>
        <v>Caleb</v>
      </c>
      <c r="X59" s="11">
        <f t="shared" ref="X59" si="64">ABS(SUM(H59:H61)-SUM(I59:I61))</f>
        <v>2</v>
      </c>
      <c r="Y59" s="11">
        <f t="shared" ref="Y59" si="65">SUM(H59:H61, I59:I61)</f>
        <v>6</v>
      </c>
    </row>
    <row r="60" spans="1:25">
      <c r="A60" s="1" t="s">
        <v>30</v>
      </c>
      <c r="B60" s="1" t="s">
        <v>22</v>
      </c>
      <c r="C60" s="2" t="s">
        <v>16</v>
      </c>
      <c r="D60" s="3">
        <v>45723</v>
      </c>
      <c r="E60" s="2">
        <f t="shared" si="10"/>
        <v>20</v>
      </c>
      <c r="F60" s="2">
        <f t="shared" si="11"/>
        <v>2</v>
      </c>
      <c r="G60" s="2" t="s">
        <v>9</v>
      </c>
      <c r="H60" s="2">
        <v>1</v>
      </c>
      <c r="I60" s="2">
        <v>0</v>
      </c>
      <c r="J60" s="2"/>
      <c r="K60" s="2"/>
      <c r="L60" s="2"/>
      <c r="M60" s="2"/>
      <c r="N60" s="2"/>
      <c r="P60" s="2">
        <f t="shared" si="1"/>
        <v>1</v>
      </c>
      <c r="Q60" s="2">
        <f t="shared" si="2"/>
        <v>1</v>
      </c>
      <c r="R60" s="2">
        <f t="shared" si="3"/>
        <v>0</v>
      </c>
      <c r="S60" s="2">
        <f t="shared" si="4"/>
        <v>0</v>
      </c>
      <c r="T60" s="2">
        <f t="shared" si="5"/>
        <v>0</v>
      </c>
      <c r="U60" s="2">
        <f t="shared" si="6"/>
        <v>0</v>
      </c>
      <c r="V60" s="2">
        <f t="shared" si="7"/>
        <v>0</v>
      </c>
      <c r="W60" s="11"/>
      <c r="X60" s="11"/>
      <c r="Y60" s="11"/>
    </row>
    <row r="61" spans="1:25">
      <c r="A61" s="1" t="s">
        <v>30</v>
      </c>
      <c r="B61" s="1" t="s">
        <v>22</v>
      </c>
      <c r="C61" s="2" t="s">
        <v>16</v>
      </c>
      <c r="D61" s="3">
        <v>45723</v>
      </c>
      <c r="E61" s="2">
        <f t="shared" si="10"/>
        <v>20</v>
      </c>
      <c r="F61" s="2">
        <f t="shared" si="11"/>
        <v>3</v>
      </c>
      <c r="G61" s="2" t="s">
        <v>9</v>
      </c>
      <c r="H61" s="2">
        <v>2</v>
      </c>
      <c r="I61" s="2">
        <v>1</v>
      </c>
      <c r="J61" s="2"/>
      <c r="K61" s="2"/>
      <c r="L61" s="2"/>
      <c r="M61" s="2"/>
      <c r="N61" s="2"/>
      <c r="P61" s="2">
        <f t="shared" si="1"/>
        <v>1</v>
      </c>
      <c r="Q61" s="2">
        <f t="shared" si="2"/>
        <v>1</v>
      </c>
      <c r="R61" s="2">
        <f t="shared" si="3"/>
        <v>0</v>
      </c>
      <c r="S61" s="2">
        <f t="shared" si="4"/>
        <v>0</v>
      </c>
      <c r="T61" s="2">
        <f t="shared" si="5"/>
        <v>0</v>
      </c>
      <c r="U61" s="2">
        <f t="shared" si="6"/>
        <v>0</v>
      </c>
      <c r="V61" s="2">
        <f t="shared" si="7"/>
        <v>0</v>
      </c>
      <c r="W61" s="11"/>
      <c r="X61" s="11"/>
      <c r="Y61" s="11"/>
    </row>
    <row r="62" spans="1:25">
      <c r="A62" s="1" t="s">
        <v>30</v>
      </c>
      <c r="B62" s="1" t="s">
        <v>22</v>
      </c>
      <c r="C62" s="2" t="s">
        <v>16</v>
      </c>
      <c r="D62" s="3">
        <v>45726</v>
      </c>
      <c r="E62" s="2">
        <f t="shared" si="10"/>
        <v>21</v>
      </c>
      <c r="F62" s="2">
        <f t="shared" si="11"/>
        <v>1</v>
      </c>
      <c r="G62" s="2" t="s">
        <v>11</v>
      </c>
      <c r="H62" s="2">
        <v>0</v>
      </c>
      <c r="I62" s="2">
        <v>2</v>
      </c>
      <c r="J62" s="2"/>
      <c r="K62" s="2"/>
      <c r="L62" s="2"/>
      <c r="M62" s="2"/>
      <c r="N62" s="2"/>
      <c r="P62" s="2">
        <f t="shared" si="1"/>
        <v>1</v>
      </c>
      <c r="Q62" s="2">
        <f t="shared" si="2"/>
        <v>1</v>
      </c>
      <c r="R62" s="2">
        <f t="shared" si="3"/>
        <v>0</v>
      </c>
      <c r="S62" s="2">
        <f t="shared" si="4"/>
        <v>0</v>
      </c>
      <c r="T62" s="2">
        <f t="shared" si="5"/>
        <v>0</v>
      </c>
      <c r="U62" s="2">
        <f t="shared" si="6"/>
        <v>0</v>
      </c>
      <c r="V62" s="2">
        <f t="shared" si="7"/>
        <v>0</v>
      </c>
      <c r="W62" s="11" t="str">
        <f t="shared" ref="W62" si="66">IF(SUM(H62:H64)&gt;SUM(I62:I64), "Caleb", "Joshua")</f>
        <v>Caleb</v>
      </c>
      <c r="X62" s="11">
        <f t="shared" ref="X62" si="67">ABS(SUM(H62:H64)-SUM(I62:I64))</f>
        <v>3</v>
      </c>
      <c r="Y62" s="11">
        <f t="shared" ref="Y62" si="68">SUM(H62:H64, I62:I64)</f>
        <v>17</v>
      </c>
    </row>
    <row r="63" spans="1:25">
      <c r="A63" s="1" t="s">
        <v>30</v>
      </c>
      <c r="B63" s="1" t="s">
        <v>22</v>
      </c>
      <c r="C63" s="2" t="s">
        <v>16</v>
      </c>
      <c r="D63" s="3">
        <v>45726</v>
      </c>
      <c r="E63" s="2">
        <f t="shared" si="10"/>
        <v>21</v>
      </c>
      <c r="F63" s="2">
        <f t="shared" si="11"/>
        <v>2</v>
      </c>
      <c r="G63" s="2" t="s">
        <v>11</v>
      </c>
      <c r="H63" s="2">
        <v>6</v>
      </c>
      <c r="I63" s="2">
        <v>3</v>
      </c>
      <c r="J63" s="2"/>
      <c r="K63" s="2"/>
      <c r="L63" s="2"/>
      <c r="M63" s="2"/>
      <c r="N63" s="2"/>
      <c r="P63" s="2">
        <f t="shared" si="1"/>
        <v>1</v>
      </c>
      <c r="Q63" s="2">
        <f t="shared" si="2"/>
        <v>1</v>
      </c>
      <c r="R63" s="2">
        <f t="shared" si="3"/>
        <v>0</v>
      </c>
      <c r="S63" s="2">
        <f t="shared" si="4"/>
        <v>0</v>
      </c>
      <c r="T63" s="2">
        <f t="shared" si="5"/>
        <v>0</v>
      </c>
      <c r="U63" s="2">
        <f t="shared" si="6"/>
        <v>0</v>
      </c>
      <c r="V63" s="2">
        <f t="shared" si="7"/>
        <v>0</v>
      </c>
      <c r="W63" s="11"/>
      <c r="X63" s="11"/>
      <c r="Y63" s="11"/>
    </row>
    <row r="64" spans="1:25">
      <c r="A64" s="1" t="s">
        <v>30</v>
      </c>
      <c r="B64" s="1" t="s">
        <v>22</v>
      </c>
      <c r="C64" s="2" t="s">
        <v>16</v>
      </c>
      <c r="D64" s="3">
        <v>45726</v>
      </c>
      <c r="E64" s="2">
        <f t="shared" si="10"/>
        <v>21</v>
      </c>
      <c r="F64" s="2">
        <f t="shared" si="11"/>
        <v>3</v>
      </c>
      <c r="G64" s="2" t="s">
        <v>11</v>
      </c>
      <c r="H64" s="2">
        <v>4</v>
      </c>
      <c r="I64" s="2">
        <v>2</v>
      </c>
      <c r="J64" s="2"/>
      <c r="K64" s="2"/>
      <c r="L64" s="2"/>
      <c r="M64" s="2"/>
      <c r="N64" s="2"/>
      <c r="P64" s="2">
        <f t="shared" si="1"/>
        <v>1</v>
      </c>
      <c r="Q64" s="2">
        <f t="shared" si="2"/>
        <v>1</v>
      </c>
      <c r="R64" s="2">
        <f t="shared" si="3"/>
        <v>0</v>
      </c>
      <c r="S64" s="2">
        <f t="shared" si="4"/>
        <v>0</v>
      </c>
      <c r="T64" s="2">
        <f t="shared" si="5"/>
        <v>0</v>
      </c>
      <c r="U64" s="2">
        <f t="shared" si="6"/>
        <v>0</v>
      </c>
      <c r="V64" s="2">
        <f t="shared" si="7"/>
        <v>0</v>
      </c>
      <c r="W64" s="11"/>
      <c r="X64" s="11"/>
      <c r="Y64" s="11"/>
    </row>
    <row r="65" spans="1:25">
      <c r="A65" s="1" t="s">
        <v>30</v>
      </c>
      <c r="B65" s="1" t="s">
        <v>22</v>
      </c>
      <c r="C65" s="2" t="s">
        <v>16</v>
      </c>
      <c r="D65" s="3">
        <v>45727</v>
      </c>
      <c r="E65" s="2">
        <f t="shared" si="10"/>
        <v>22</v>
      </c>
      <c r="F65" s="2">
        <f t="shared" si="11"/>
        <v>1</v>
      </c>
      <c r="G65" s="2" t="s">
        <v>11</v>
      </c>
      <c r="H65" s="2">
        <v>3</v>
      </c>
      <c r="I65" s="2">
        <v>0</v>
      </c>
      <c r="J65" s="2"/>
      <c r="K65" s="2"/>
      <c r="L65" s="2"/>
      <c r="M65" s="2"/>
      <c r="N65" s="2"/>
      <c r="P65" s="2">
        <f t="shared" si="1"/>
        <v>1</v>
      </c>
      <c r="Q65" s="2">
        <f t="shared" si="2"/>
        <v>1</v>
      </c>
      <c r="R65" s="2">
        <f t="shared" si="3"/>
        <v>0</v>
      </c>
      <c r="S65" s="2">
        <f t="shared" si="4"/>
        <v>0</v>
      </c>
      <c r="T65" s="2">
        <f t="shared" si="5"/>
        <v>0</v>
      </c>
      <c r="U65" s="2">
        <f t="shared" si="6"/>
        <v>0</v>
      </c>
      <c r="V65" s="2">
        <f t="shared" si="7"/>
        <v>0</v>
      </c>
      <c r="W65" s="11" t="str">
        <f t="shared" ref="W65" si="69">IF(SUM(H65:H67)&gt;SUM(I65:I67), "Caleb", "Joshua")</f>
        <v>Caleb</v>
      </c>
      <c r="X65" s="11">
        <f t="shared" ref="X65" si="70">ABS(SUM(H65:H67)-SUM(I65:I67))</f>
        <v>4</v>
      </c>
      <c r="Y65" s="11">
        <f t="shared" ref="Y65" si="71">SUM(H65:H67, I65:I67)</f>
        <v>4</v>
      </c>
    </row>
    <row r="66" spans="1:25">
      <c r="A66" s="1" t="s">
        <v>30</v>
      </c>
      <c r="B66" s="1" t="s">
        <v>22</v>
      </c>
      <c r="C66" s="2" t="s">
        <v>16</v>
      </c>
      <c r="D66" s="3">
        <v>45727</v>
      </c>
      <c r="E66" s="2">
        <f t="shared" si="10"/>
        <v>22</v>
      </c>
      <c r="F66" s="2">
        <f t="shared" si="11"/>
        <v>2</v>
      </c>
      <c r="G66" s="2" t="s">
        <v>11</v>
      </c>
      <c r="H66" s="2">
        <v>1</v>
      </c>
      <c r="I66" s="2">
        <v>0</v>
      </c>
      <c r="J66" s="2"/>
      <c r="K66" s="2"/>
      <c r="L66" s="2"/>
      <c r="M66" s="2"/>
      <c r="N66" s="2"/>
      <c r="P66" s="2">
        <f t="shared" si="1"/>
        <v>1</v>
      </c>
      <c r="Q66" s="2">
        <f t="shared" si="2"/>
        <v>1</v>
      </c>
      <c r="R66" s="2">
        <f t="shared" si="3"/>
        <v>0</v>
      </c>
      <c r="S66" s="2">
        <f t="shared" si="4"/>
        <v>0</v>
      </c>
      <c r="T66" s="2">
        <f t="shared" si="5"/>
        <v>0</v>
      </c>
      <c r="U66" s="2">
        <f t="shared" si="6"/>
        <v>0</v>
      </c>
      <c r="V66" s="2">
        <f t="shared" si="7"/>
        <v>0</v>
      </c>
      <c r="W66" s="11"/>
      <c r="X66" s="11"/>
      <c r="Y66" s="11"/>
    </row>
    <row r="67" spans="1:25">
      <c r="A67" s="1" t="s">
        <v>30</v>
      </c>
      <c r="B67" s="1" t="s">
        <v>22</v>
      </c>
      <c r="C67" s="2" t="s">
        <v>16</v>
      </c>
      <c r="D67" s="3">
        <v>45727</v>
      </c>
      <c r="E67" s="2">
        <f t="shared" si="10"/>
        <v>22</v>
      </c>
      <c r="F67" s="2">
        <f t="shared" si="11"/>
        <v>3</v>
      </c>
      <c r="G67" s="2" t="s">
        <v>11</v>
      </c>
      <c r="H67" s="2">
        <v>0</v>
      </c>
      <c r="I67" s="2">
        <v>0</v>
      </c>
      <c r="J67" s="2"/>
      <c r="K67" s="2"/>
      <c r="L67" s="2"/>
      <c r="M67" s="2"/>
      <c r="N67" s="2"/>
      <c r="P67" s="2">
        <f t="shared" ref="P67:P130" si="72">COUNTA(H67)</f>
        <v>1</v>
      </c>
      <c r="Q67" s="2">
        <f t="shared" ref="Q67:Q130" si="73">COUNTA(I67)</f>
        <v>1</v>
      </c>
      <c r="R67" s="2">
        <f t="shared" ref="R67:R130" si="74">COUNTA(J67)</f>
        <v>0</v>
      </c>
      <c r="S67" s="2">
        <f t="shared" ref="S67:S130" si="75">COUNTA(K67)</f>
        <v>0</v>
      </c>
      <c r="T67" s="2">
        <f t="shared" ref="T67:T130" si="76">COUNTA(L67)</f>
        <v>0</v>
      </c>
      <c r="U67" s="2">
        <f t="shared" ref="U67:U130" si="77">COUNTA(M67)</f>
        <v>0</v>
      </c>
      <c r="V67" s="2">
        <f t="shared" ref="V67:V130" si="78">COUNTA(N67)</f>
        <v>0</v>
      </c>
      <c r="W67" s="11"/>
      <c r="X67" s="11"/>
      <c r="Y67" s="11"/>
    </row>
    <row r="68" spans="1:25">
      <c r="A68" s="1" t="s">
        <v>30</v>
      </c>
      <c r="B68" s="1" t="s">
        <v>22</v>
      </c>
      <c r="C68" s="2" t="s">
        <v>16</v>
      </c>
      <c r="D68" s="3">
        <v>45728</v>
      </c>
      <c r="E68" s="2">
        <f t="shared" si="10"/>
        <v>23</v>
      </c>
      <c r="F68" s="2">
        <f t="shared" si="11"/>
        <v>1</v>
      </c>
      <c r="G68" s="2" t="s">
        <v>9</v>
      </c>
      <c r="H68" s="2">
        <v>4</v>
      </c>
      <c r="I68" s="2">
        <v>0</v>
      </c>
      <c r="J68" s="2"/>
      <c r="K68" s="2"/>
      <c r="L68" s="2"/>
      <c r="M68" s="2"/>
      <c r="N68" s="2"/>
      <c r="P68" s="2">
        <f t="shared" si="72"/>
        <v>1</v>
      </c>
      <c r="Q68" s="2">
        <f t="shared" si="73"/>
        <v>1</v>
      </c>
      <c r="R68" s="2">
        <f t="shared" si="74"/>
        <v>0</v>
      </c>
      <c r="S68" s="2">
        <f t="shared" si="75"/>
        <v>0</v>
      </c>
      <c r="T68" s="2">
        <f t="shared" si="76"/>
        <v>0</v>
      </c>
      <c r="U68" s="2">
        <f t="shared" si="77"/>
        <v>0</v>
      </c>
      <c r="V68" s="2">
        <f t="shared" si="78"/>
        <v>0</v>
      </c>
      <c r="W68" s="11" t="str">
        <f t="shared" ref="W68" si="79">IF(SUM(H68:H70)&gt;SUM(I68:I70), "Caleb", "Joshua")</f>
        <v>Caleb</v>
      </c>
      <c r="X68" s="11">
        <f t="shared" ref="X68" si="80">ABS(SUM(H68:H70)-SUM(I68:I70))</f>
        <v>9</v>
      </c>
      <c r="Y68" s="11">
        <f t="shared" ref="Y68" si="81">SUM(H68:H70, I68:I70)</f>
        <v>13</v>
      </c>
    </row>
    <row r="69" spans="1:25">
      <c r="A69" s="1" t="s">
        <v>30</v>
      </c>
      <c r="B69" s="1" t="s">
        <v>22</v>
      </c>
      <c r="C69" s="2" t="s">
        <v>16</v>
      </c>
      <c r="D69" s="3">
        <v>45728</v>
      </c>
      <c r="E69" s="2">
        <f t="shared" si="10"/>
        <v>23</v>
      </c>
      <c r="F69" s="2">
        <f t="shared" si="11"/>
        <v>2</v>
      </c>
      <c r="G69" s="2" t="s">
        <v>9</v>
      </c>
      <c r="H69" s="2">
        <v>0</v>
      </c>
      <c r="I69" s="2">
        <v>1</v>
      </c>
      <c r="J69" s="2"/>
      <c r="K69" s="2"/>
      <c r="L69" s="2"/>
      <c r="M69" s="2"/>
      <c r="N69" s="2"/>
      <c r="P69" s="2">
        <f t="shared" si="72"/>
        <v>1</v>
      </c>
      <c r="Q69" s="2">
        <f t="shared" si="73"/>
        <v>1</v>
      </c>
      <c r="R69" s="2">
        <f t="shared" si="74"/>
        <v>0</v>
      </c>
      <c r="S69" s="2">
        <f t="shared" si="75"/>
        <v>0</v>
      </c>
      <c r="T69" s="2">
        <f t="shared" si="76"/>
        <v>0</v>
      </c>
      <c r="U69" s="2">
        <f t="shared" si="77"/>
        <v>0</v>
      </c>
      <c r="V69" s="2">
        <f t="shared" si="78"/>
        <v>0</v>
      </c>
      <c r="W69" s="11"/>
      <c r="X69" s="11"/>
      <c r="Y69" s="11"/>
    </row>
    <row r="70" spans="1:25">
      <c r="A70" s="1" t="s">
        <v>30</v>
      </c>
      <c r="B70" s="1" t="s">
        <v>22</v>
      </c>
      <c r="C70" s="2" t="s">
        <v>16</v>
      </c>
      <c r="D70" s="3">
        <v>45728</v>
      </c>
      <c r="E70" s="2">
        <f t="shared" ref="E70:E134" si="82">E67+1</f>
        <v>23</v>
      </c>
      <c r="F70" s="2">
        <f t="shared" si="11"/>
        <v>3</v>
      </c>
      <c r="G70" s="2" t="s">
        <v>9</v>
      </c>
      <c r="H70" s="2">
        <v>7</v>
      </c>
      <c r="I70" s="2">
        <v>1</v>
      </c>
      <c r="J70" s="2"/>
      <c r="K70" s="2"/>
      <c r="L70" s="2"/>
      <c r="M70" s="2"/>
      <c r="N70" s="2"/>
      <c r="P70" s="2">
        <f t="shared" si="72"/>
        <v>1</v>
      </c>
      <c r="Q70" s="2">
        <f t="shared" si="73"/>
        <v>1</v>
      </c>
      <c r="R70" s="2">
        <f t="shared" si="74"/>
        <v>0</v>
      </c>
      <c r="S70" s="2">
        <f t="shared" si="75"/>
        <v>0</v>
      </c>
      <c r="T70" s="2">
        <f t="shared" si="76"/>
        <v>0</v>
      </c>
      <c r="U70" s="2">
        <f t="shared" si="77"/>
        <v>0</v>
      </c>
      <c r="V70" s="2">
        <f t="shared" si="78"/>
        <v>0</v>
      </c>
      <c r="W70" s="11"/>
      <c r="X70" s="11"/>
      <c r="Y70" s="11"/>
    </row>
    <row r="71" spans="1:25">
      <c r="A71" s="1" t="s">
        <v>30</v>
      </c>
      <c r="B71" s="1" t="s">
        <v>22</v>
      </c>
      <c r="C71" s="2" t="s">
        <v>16</v>
      </c>
      <c r="D71" s="3">
        <v>45729</v>
      </c>
      <c r="E71" s="2">
        <f t="shared" si="82"/>
        <v>24</v>
      </c>
      <c r="F71" s="2">
        <f t="shared" si="11"/>
        <v>1</v>
      </c>
      <c r="G71" s="2" t="s">
        <v>9</v>
      </c>
      <c r="H71" s="2">
        <v>7</v>
      </c>
      <c r="I71" s="2">
        <v>1</v>
      </c>
      <c r="J71" s="2"/>
      <c r="K71" s="2"/>
      <c r="L71" s="2"/>
      <c r="M71" s="2"/>
      <c r="N71" s="2"/>
      <c r="P71" s="2">
        <f t="shared" si="72"/>
        <v>1</v>
      </c>
      <c r="Q71" s="2">
        <f t="shared" si="73"/>
        <v>1</v>
      </c>
      <c r="R71" s="2">
        <f t="shared" si="74"/>
        <v>0</v>
      </c>
      <c r="S71" s="2">
        <f t="shared" si="75"/>
        <v>0</v>
      </c>
      <c r="T71" s="2">
        <f t="shared" si="76"/>
        <v>0</v>
      </c>
      <c r="U71" s="2">
        <f t="shared" si="77"/>
        <v>0</v>
      </c>
      <c r="V71" s="2">
        <f t="shared" si="78"/>
        <v>0</v>
      </c>
      <c r="W71" s="11" t="str">
        <f t="shared" ref="W71" si="83">IF(SUM(H71:H73)&gt;SUM(I71:I73), "Caleb", "Joshua")</f>
        <v>Caleb</v>
      </c>
      <c r="X71" s="11">
        <f t="shared" ref="X71" si="84">ABS(SUM(H71:H73)-SUM(I71:I73))</f>
        <v>9</v>
      </c>
      <c r="Y71" s="11">
        <f t="shared" ref="Y71" si="85">SUM(H71:H73, I71:I73)</f>
        <v>11</v>
      </c>
    </row>
    <row r="72" spans="1:25">
      <c r="A72" s="1" t="s">
        <v>30</v>
      </c>
      <c r="B72" s="1" t="s">
        <v>22</v>
      </c>
      <c r="C72" s="2" t="s">
        <v>16</v>
      </c>
      <c r="D72" s="3">
        <v>45729</v>
      </c>
      <c r="E72" s="2">
        <f t="shared" si="82"/>
        <v>24</v>
      </c>
      <c r="F72" s="2">
        <f t="shared" ref="F72:F137" si="86">F69</f>
        <v>2</v>
      </c>
      <c r="G72" s="2" t="s">
        <v>9</v>
      </c>
      <c r="H72" s="2">
        <v>2</v>
      </c>
      <c r="I72" s="2">
        <v>0</v>
      </c>
      <c r="J72" s="2"/>
      <c r="K72" s="2"/>
      <c r="L72" s="2"/>
      <c r="M72" s="2"/>
      <c r="N72" s="2"/>
      <c r="P72" s="2">
        <f t="shared" si="72"/>
        <v>1</v>
      </c>
      <c r="Q72" s="2">
        <f t="shared" si="73"/>
        <v>1</v>
      </c>
      <c r="R72" s="2">
        <f t="shared" si="74"/>
        <v>0</v>
      </c>
      <c r="S72" s="2">
        <f t="shared" si="75"/>
        <v>0</v>
      </c>
      <c r="T72" s="2">
        <f t="shared" si="76"/>
        <v>0</v>
      </c>
      <c r="U72" s="2">
        <f t="shared" si="77"/>
        <v>0</v>
      </c>
      <c r="V72" s="2">
        <f t="shared" si="78"/>
        <v>0</v>
      </c>
      <c r="W72" s="11"/>
      <c r="X72" s="11"/>
      <c r="Y72" s="11"/>
    </row>
    <row r="73" spans="1:25">
      <c r="A73" s="1" t="s">
        <v>30</v>
      </c>
      <c r="B73" s="1" t="s">
        <v>22</v>
      </c>
      <c r="C73" s="2" t="s">
        <v>16</v>
      </c>
      <c r="D73" s="3">
        <v>45729</v>
      </c>
      <c r="E73" s="2">
        <f t="shared" si="82"/>
        <v>24</v>
      </c>
      <c r="F73" s="2">
        <f t="shared" si="86"/>
        <v>3</v>
      </c>
      <c r="G73" s="2" t="s">
        <v>9</v>
      </c>
      <c r="H73" s="2">
        <v>1</v>
      </c>
      <c r="I73" s="2">
        <v>0</v>
      </c>
      <c r="J73" s="2"/>
      <c r="K73" s="2"/>
      <c r="L73" s="2"/>
      <c r="M73" s="2"/>
      <c r="N73" s="2"/>
      <c r="P73" s="2">
        <f t="shared" si="72"/>
        <v>1</v>
      </c>
      <c r="Q73" s="2">
        <f t="shared" si="73"/>
        <v>1</v>
      </c>
      <c r="R73" s="2">
        <f t="shared" si="74"/>
        <v>0</v>
      </c>
      <c r="S73" s="2">
        <f t="shared" si="75"/>
        <v>0</v>
      </c>
      <c r="T73" s="2">
        <f t="shared" si="76"/>
        <v>0</v>
      </c>
      <c r="U73" s="2">
        <f t="shared" si="77"/>
        <v>0</v>
      </c>
      <c r="V73" s="2">
        <f t="shared" si="78"/>
        <v>0</v>
      </c>
      <c r="W73" s="11"/>
      <c r="X73" s="11"/>
      <c r="Y73" s="11"/>
    </row>
    <row r="74" spans="1:25">
      <c r="A74" s="1" t="s">
        <v>30</v>
      </c>
      <c r="B74" s="1" t="s">
        <v>22</v>
      </c>
      <c r="C74" s="2" t="s">
        <v>18</v>
      </c>
      <c r="D74" s="3">
        <v>45740</v>
      </c>
      <c r="E74" s="2">
        <f t="shared" si="82"/>
        <v>25</v>
      </c>
      <c r="F74" s="2">
        <f t="shared" si="86"/>
        <v>1</v>
      </c>
      <c r="G74" s="2" t="s">
        <v>13</v>
      </c>
      <c r="H74" s="2">
        <v>0</v>
      </c>
      <c r="I74" s="2">
        <v>2</v>
      </c>
      <c r="J74" s="2"/>
      <c r="K74" s="2">
        <v>1</v>
      </c>
      <c r="L74" s="2"/>
      <c r="M74" s="2"/>
      <c r="N74" s="2"/>
      <c r="P74" s="2">
        <f t="shared" si="72"/>
        <v>1</v>
      </c>
      <c r="Q74" s="2">
        <f t="shared" si="73"/>
        <v>1</v>
      </c>
      <c r="R74" s="2">
        <f t="shared" si="74"/>
        <v>0</v>
      </c>
      <c r="S74" s="2">
        <f t="shared" si="75"/>
        <v>1</v>
      </c>
      <c r="T74" s="2">
        <f t="shared" si="76"/>
        <v>0</v>
      </c>
      <c r="U74" s="2">
        <f t="shared" si="77"/>
        <v>0</v>
      </c>
      <c r="V74" s="2">
        <f t="shared" si="78"/>
        <v>0</v>
      </c>
      <c r="W74" s="11" t="str">
        <f t="shared" ref="W74" si="87">IF(SUM(H74:H76)&gt;SUM(I74:I76), "Caleb", "Joshua")</f>
        <v>Caleb</v>
      </c>
      <c r="X74" s="11">
        <f t="shared" ref="X74" si="88">ABS(SUM(H74:H76)-SUM(I74:I76))</f>
        <v>3</v>
      </c>
      <c r="Y74" s="11">
        <f t="shared" ref="Y74" si="89">SUM(H74:H76, I74:I76)</f>
        <v>9</v>
      </c>
    </row>
    <row r="75" spans="1:25">
      <c r="A75" s="1" t="s">
        <v>30</v>
      </c>
      <c r="B75" s="1" t="s">
        <v>22</v>
      </c>
      <c r="C75" s="2" t="s">
        <v>18</v>
      </c>
      <c r="D75" s="3">
        <v>45740</v>
      </c>
      <c r="E75" s="2">
        <f t="shared" si="82"/>
        <v>25</v>
      </c>
      <c r="F75" s="2">
        <f t="shared" si="86"/>
        <v>2</v>
      </c>
      <c r="G75" s="2" t="s">
        <v>13</v>
      </c>
      <c r="H75" s="2">
        <v>4</v>
      </c>
      <c r="I75" s="2">
        <v>0</v>
      </c>
      <c r="J75" s="2"/>
      <c r="K75" s="2">
        <v>0</v>
      </c>
      <c r="L75" s="2"/>
      <c r="M75" s="2"/>
      <c r="N75" s="2"/>
      <c r="P75" s="2">
        <f t="shared" si="72"/>
        <v>1</v>
      </c>
      <c r="Q75" s="2">
        <f t="shared" si="73"/>
        <v>1</v>
      </c>
      <c r="R75" s="2">
        <f t="shared" si="74"/>
        <v>0</v>
      </c>
      <c r="S75" s="2">
        <f t="shared" si="75"/>
        <v>1</v>
      </c>
      <c r="T75" s="2">
        <f t="shared" si="76"/>
        <v>0</v>
      </c>
      <c r="U75" s="2">
        <f t="shared" si="77"/>
        <v>0</v>
      </c>
      <c r="V75" s="2">
        <f t="shared" si="78"/>
        <v>0</v>
      </c>
      <c r="W75" s="11"/>
      <c r="X75" s="11"/>
      <c r="Y75" s="11"/>
    </row>
    <row r="76" spans="1:25">
      <c r="A76" s="1" t="s">
        <v>30</v>
      </c>
      <c r="B76" s="1" t="s">
        <v>22</v>
      </c>
      <c r="C76" s="2" t="s">
        <v>18</v>
      </c>
      <c r="D76" s="3">
        <v>45740</v>
      </c>
      <c r="E76" s="2">
        <f t="shared" si="82"/>
        <v>25</v>
      </c>
      <c r="F76" s="2">
        <f t="shared" si="86"/>
        <v>3</v>
      </c>
      <c r="G76" s="2" t="s">
        <v>13</v>
      </c>
      <c r="H76" s="2">
        <v>2</v>
      </c>
      <c r="I76" s="2">
        <v>1</v>
      </c>
      <c r="J76" s="2"/>
      <c r="K76" s="2">
        <v>0</v>
      </c>
      <c r="L76" s="2"/>
      <c r="M76" s="2"/>
      <c r="N76" s="2"/>
      <c r="P76" s="2">
        <f t="shared" si="72"/>
        <v>1</v>
      </c>
      <c r="Q76" s="2">
        <f t="shared" si="73"/>
        <v>1</v>
      </c>
      <c r="R76" s="2">
        <f t="shared" si="74"/>
        <v>0</v>
      </c>
      <c r="S76" s="2">
        <f t="shared" si="75"/>
        <v>1</v>
      </c>
      <c r="T76" s="2">
        <f t="shared" si="76"/>
        <v>0</v>
      </c>
      <c r="U76" s="2">
        <f t="shared" si="77"/>
        <v>0</v>
      </c>
      <c r="V76" s="2">
        <f t="shared" si="78"/>
        <v>0</v>
      </c>
      <c r="W76" s="11"/>
      <c r="X76" s="11"/>
      <c r="Y76" s="11"/>
    </row>
    <row r="77" spans="1:25">
      <c r="A77" s="1" t="s">
        <v>30</v>
      </c>
      <c r="B77" s="1" t="s">
        <v>22</v>
      </c>
      <c r="C77" s="2" t="s">
        <v>16</v>
      </c>
      <c r="D77" s="3">
        <v>45741</v>
      </c>
      <c r="E77" s="2">
        <f t="shared" si="82"/>
        <v>26</v>
      </c>
      <c r="F77" s="2">
        <f t="shared" si="86"/>
        <v>1</v>
      </c>
      <c r="G77" s="2" t="s">
        <v>11</v>
      </c>
      <c r="H77" s="2">
        <v>6</v>
      </c>
      <c r="I77" s="2">
        <v>5</v>
      </c>
      <c r="J77" s="2"/>
      <c r="K77" s="2"/>
      <c r="L77" s="2"/>
      <c r="M77" s="2"/>
      <c r="N77" s="2"/>
      <c r="P77" s="2">
        <f t="shared" si="72"/>
        <v>1</v>
      </c>
      <c r="Q77" s="2">
        <f t="shared" si="73"/>
        <v>1</v>
      </c>
      <c r="R77" s="2">
        <f t="shared" si="74"/>
        <v>0</v>
      </c>
      <c r="S77" s="2">
        <f t="shared" si="75"/>
        <v>0</v>
      </c>
      <c r="T77" s="2">
        <f t="shared" si="76"/>
        <v>0</v>
      </c>
      <c r="U77" s="2">
        <f t="shared" si="77"/>
        <v>0</v>
      </c>
      <c r="V77" s="2">
        <f t="shared" si="78"/>
        <v>0</v>
      </c>
      <c r="W77" s="11" t="str">
        <f t="shared" ref="W77" si="90">IF(SUM(H77:H79)&gt;SUM(I77:I79), "Caleb", "Joshua")</f>
        <v>Caleb</v>
      </c>
      <c r="X77" s="11">
        <f t="shared" ref="X77" si="91">ABS(SUM(H77:H79)-SUM(I77:I79))</f>
        <v>1</v>
      </c>
      <c r="Y77" s="11">
        <f t="shared" ref="Y77" si="92">SUM(H77:H79, I77:I79)</f>
        <v>23</v>
      </c>
    </row>
    <row r="78" spans="1:25">
      <c r="A78" s="1" t="s">
        <v>30</v>
      </c>
      <c r="B78" s="1" t="s">
        <v>22</v>
      </c>
      <c r="C78" s="2" t="s">
        <v>16</v>
      </c>
      <c r="D78" s="3">
        <v>45741</v>
      </c>
      <c r="E78" s="2">
        <f t="shared" si="82"/>
        <v>26</v>
      </c>
      <c r="F78" s="2">
        <f t="shared" si="86"/>
        <v>2</v>
      </c>
      <c r="G78" s="2" t="s">
        <v>11</v>
      </c>
      <c r="H78" s="2">
        <v>3</v>
      </c>
      <c r="I78" s="2">
        <v>3</v>
      </c>
      <c r="J78" s="2"/>
      <c r="K78" s="2"/>
      <c r="L78" s="2"/>
      <c r="M78" s="2"/>
      <c r="N78" s="2"/>
      <c r="P78" s="2">
        <f t="shared" si="72"/>
        <v>1</v>
      </c>
      <c r="Q78" s="2">
        <f t="shared" si="73"/>
        <v>1</v>
      </c>
      <c r="R78" s="2">
        <f t="shared" si="74"/>
        <v>0</v>
      </c>
      <c r="S78" s="2">
        <f t="shared" si="75"/>
        <v>0</v>
      </c>
      <c r="T78" s="2">
        <f t="shared" si="76"/>
        <v>0</v>
      </c>
      <c r="U78" s="2">
        <f t="shared" si="77"/>
        <v>0</v>
      </c>
      <c r="V78" s="2">
        <f t="shared" si="78"/>
        <v>0</v>
      </c>
      <c r="W78" s="11"/>
      <c r="X78" s="11"/>
      <c r="Y78" s="11"/>
    </row>
    <row r="79" spans="1:25">
      <c r="A79" s="1" t="s">
        <v>30</v>
      </c>
      <c r="B79" s="1" t="s">
        <v>22</v>
      </c>
      <c r="C79" s="2" t="s">
        <v>16</v>
      </c>
      <c r="D79" s="3">
        <v>45741</v>
      </c>
      <c r="E79" s="2">
        <f t="shared" si="82"/>
        <v>26</v>
      </c>
      <c r="F79" s="2">
        <f t="shared" si="86"/>
        <v>3</v>
      </c>
      <c r="G79" s="2" t="s">
        <v>11</v>
      </c>
      <c r="H79" s="2">
        <v>3</v>
      </c>
      <c r="I79" s="2">
        <v>3</v>
      </c>
      <c r="J79" s="2"/>
      <c r="K79" s="2"/>
      <c r="L79" s="2"/>
      <c r="M79" s="2"/>
      <c r="N79" s="2"/>
      <c r="P79" s="2">
        <f t="shared" si="72"/>
        <v>1</v>
      </c>
      <c r="Q79" s="2">
        <f t="shared" si="73"/>
        <v>1</v>
      </c>
      <c r="R79" s="2">
        <f t="shared" si="74"/>
        <v>0</v>
      </c>
      <c r="S79" s="2">
        <f t="shared" si="75"/>
        <v>0</v>
      </c>
      <c r="T79" s="2">
        <f t="shared" si="76"/>
        <v>0</v>
      </c>
      <c r="U79" s="2">
        <f t="shared" si="77"/>
        <v>0</v>
      </c>
      <c r="V79" s="2">
        <f t="shared" si="78"/>
        <v>0</v>
      </c>
      <c r="W79" s="11"/>
      <c r="X79" s="11"/>
      <c r="Y79" s="11"/>
    </row>
    <row r="80" spans="1:25">
      <c r="A80" s="1" t="s">
        <v>30</v>
      </c>
      <c r="B80" s="1" t="s">
        <v>22</v>
      </c>
      <c r="C80" s="2" t="s">
        <v>16</v>
      </c>
      <c r="D80" s="3">
        <v>45742</v>
      </c>
      <c r="E80" s="2">
        <f t="shared" si="82"/>
        <v>27</v>
      </c>
      <c r="F80" s="2">
        <f t="shared" si="86"/>
        <v>1</v>
      </c>
      <c r="G80" s="2" t="s">
        <v>15</v>
      </c>
      <c r="H80" s="2">
        <v>2</v>
      </c>
      <c r="I80" s="2">
        <v>0</v>
      </c>
      <c r="J80" s="2">
        <v>1</v>
      </c>
      <c r="K80" s="2"/>
      <c r="L80" s="2"/>
      <c r="M80" s="2"/>
      <c r="N80" s="2"/>
      <c r="P80" s="2">
        <f t="shared" si="72"/>
        <v>1</v>
      </c>
      <c r="Q80" s="2">
        <f t="shared" si="73"/>
        <v>1</v>
      </c>
      <c r="R80" s="2">
        <f t="shared" si="74"/>
        <v>1</v>
      </c>
      <c r="S80" s="2">
        <f t="shared" si="75"/>
        <v>0</v>
      </c>
      <c r="T80" s="2">
        <f t="shared" si="76"/>
        <v>0</v>
      </c>
      <c r="U80" s="2">
        <f t="shared" si="77"/>
        <v>0</v>
      </c>
      <c r="V80" s="2">
        <f t="shared" si="78"/>
        <v>0</v>
      </c>
      <c r="W80" s="11" t="str">
        <f t="shared" ref="W80" si="93">IF(SUM(H80:H82)&gt;SUM(I80:I82), "Caleb", "Joshua")</f>
        <v>Caleb</v>
      </c>
      <c r="X80" s="11">
        <f t="shared" ref="X80" si="94">ABS(SUM(H80:H82)-SUM(I80:I82))</f>
        <v>8</v>
      </c>
      <c r="Y80" s="11">
        <f t="shared" ref="Y80" si="95">SUM(H80:H82, I80:I82)</f>
        <v>12</v>
      </c>
    </row>
    <row r="81" spans="1:25">
      <c r="A81" s="1" t="s">
        <v>30</v>
      </c>
      <c r="B81" s="1" t="s">
        <v>22</v>
      </c>
      <c r="C81" s="2" t="s">
        <v>16</v>
      </c>
      <c r="D81" s="3">
        <v>45742</v>
      </c>
      <c r="E81" s="2">
        <f t="shared" si="82"/>
        <v>27</v>
      </c>
      <c r="F81" s="2">
        <f t="shared" si="86"/>
        <v>2</v>
      </c>
      <c r="G81" s="2" t="s">
        <v>15</v>
      </c>
      <c r="H81" s="2">
        <v>4</v>
      </c>
      <c r="I81" s="2">
        <v>0</v>
      </c>
      <c r="J81" s="2">
        <v>2</v>
      </c>
      <c r="K81" s="2"/>
      <c r="L81" s="2"/>
      <c r="M81" s="2"/>
      <c r="N81" s="2"/>
      <c r="P81" s="2">
        <f t="shared" si="72"/>
        <v>1</v>
      </c>
      <c r="Q81" s="2">
        <f t="shared" si="73"/>
        <v>1</v>
      </c>
      <c r="R81" s="2">
        <f t="shared" si="74"/>
        <v>1</v>
      </c>
      <c r="S81" s="2">
        <f t="shared" si="75"/>
        <v>0</v>
      </c>
      <c r="T81" s="2">
        <f t="shared" si="76"/>
        <v>0</v>
      </c>
      <c r="U81" s="2">
        <f t="shared" si="77"/>
        <v>0</v>
      </c>
      <c r="V81" s="2">
        <f t="shared" si="78"/>
        <v>0</v>
      </c>
      <c r="W81" s="11"/>
      <c r="X81" s="11"/>
      <c r="Y81" s="11"/>
    </row>
    <row r="82" spans="1:25">
      <c r="A82" s="1" t="s">
        <v>30</v>
      </c>
      <c r="B82" s="1" t="s">
        <v>22</v>
      </c>
      <c r="C82" s="2" t="s">
        <v>16</v>
      </c>
      <c r="D82" s="3">
        <v>45742</v>
      </c>
      <c r="E82" s="2">
        <f t="shared" si="82"/>
        <v>27</v>
      </c>
      <c r="F82" s="2">
        <f t="shared" si="86"/>
        <v>3</v>
      </c>
      <c r="G82" s="2" t="s">
        <v>15</v>
      </c>
      <c r="H82" s="2">
        <v>4</v>
      </c>
      <c r="I82" s="2">
        <v>2</v>
      </c>
      <c r="J82" s="2">
        <v>1</v>
      </c>
      <c r="K82" s="2"/>
      <c r="L82" s="2"/>
      <c r="M82" s="2"/>
      <c r="N82" s="2"/>
      <c r="P82" s="2">
        <f t="shared" si="72"/>
        <v>1</v>
      </c>
      <c r="Q82" s="2">
        <f t="shared" si="73"/>
        <v>1</v>
      </c>
      <c r="R82" s="2">
        <f t="shared" si="74"/>
        <v>1</v>
      </c>
      <c r="S82" s="2">
        <f t="shared" si="75"/>
        <v>0</v>
      </c>
      <c r="T82" s="2">
        <f t="shared" si="76"/>
        <v>0</v>
      </c>
      <c r="U82" s="2">
        <f t="shared" si="77"/>
        <v>0</v>
      </c>
      <c r="V82" s="2">
        <f t="shared" si="78"/>
        <v>0</v>
      </c>
      <c r="W82" s="11"/>
      <c r="X82" s="11"/>
      <c r="Y82" s="11"/>
    </row>
    <row r="83" spans="1:25">
      <c r="A83" s="1" t="s">
        <v>30</v>
      </c>
      <c r="B83" s="1" t="s">
        <v>22</v>
      </c>
      <c r="C83" s="2" t="s">
        <v>16</v>
      </c>
      <c r="D83" s="4">
        <v>45743</v>
      </c>
      <c r="E83" s="2">
        <f t="shared" si="82"/>
        <v>28</v>
      </c>
      <c r="F83" s="2">
        <f t="shared" si="86"/>
        <v>1</v>
      </c>
      <c r="G83" s="1" t="s">
        <v>11</v>
      </c>
      <c r="H83" s="1">
        <v>2</v>
      </c>
      <c r="I83" s="1">
        <v>2</v>
      </c>
      <c r="J83" s="2"/>
      <c r="K83" s="2"/>
      <c r="L83" s="2"/>
      <c r="M83" s="2"/>
      <c r="N83" s="2"/>
      <c r="P83" s="2">
        <f t="shared" si="72"/>
        <v>1</v>
      </c>
      <c r="Q83" s="2">
        <f t="shared" si="73"/>
        <v>1</v>
      </c>
      <c r="R83" s="2">
        <f t="shared" si="74"/>
        <v>0</v>
      </c>
      <c r="S83" s="2">
        <f t="shared" si="75"/>
        <v>0</v>
      </c>
      <c r="T83" s="2">
        <f t="shared" si="76"/>
        <v>0</v>
      </c>
      <c r="U83" s="2">
        <f t="shared" si="77"/>
        <v>0</v>
      </c>
      <c r="V83" s="2">
        <f t="shared" si="78"/>
        <v>0</v>
      </c>
      <c r="W83" s="11" t="str">
        <f t="shared" ref="W83" si="96">IF(SUM(H83:H85)&gt;SUM(I83:I85), "Caleb", "Joshua")</f>
        <v>Caleb</v>
      </c>
      <c r="X83" s="11">
        <f t="shared" ref="X83" si="97">ABS(SUM(H83:H85)-SUM(I83:I85))</f>
        <v>3</v>
      </c>
      <c r="Y83" s="11">
        <f t="shared" ref="Y83" si="98">SUM(H83:H85, I83:I85)</f>
        <v>11</v>
      </c>
    </row>
    <row r="84" spans="1:25">
      <c r="A84" s="1" t="s">
        <v>30</v>
      </c>
      <c r="B84" s="1" t="s">
        <v>22</v>
      </c>
      <c r="C84" s="2" t="s">
        <v>16</v>
      </c>
      <c r="D84" s="4">
        <v>45743</v>
      </c>
      <c r="E84" s="2">
        <f t="shared" si="82"/>
        <v>28</v>
      </c>
      <c r="F84" s="2">
        <f t="shared" si="86"/>
        <v>2</v>
      </c>
      <c r="G84" s="1" t="s">
        <v>11</v>
      </c>
      <c r="H84" s="1">
        <v>3</v>
      </c>
      <c r="I84" s="1">
        <v>1</v>
      </c>
      <c r="J84" s="2"/>
      <c r="K84" s="2"/>
      <c r="L84" s="2"/>
      <c r="M84" s="2"/>
      <c r="N84" s="2"/>
      <c r="P84" s="2">
        <f t="shared" si="72"/>
        <v>1</v>
      </c>
      <c r="Q84" s="2">
        <f t="shared" si="73"/>
        <v>1</v>
      </c>
      <c r="R84" s="2">
        <f t="shared" si="74"/>
        <v>0</v>
      </c>
      <c r="S84" s="2">
        <f t="shared" si="75"/>
        <v>0</v>
      </c>
      <c r="T84" s="2">
        <f t="shared" si="76"/>
        <v>0</v>
      </c>
      <c r="U84" s="2">
        <f t="shared" si="77"/>
        <v>0</v>
      </c>
      <c r="V84" s="2">
        <f t="shared" si="78"/>
        <v>0</v>
      </c>
      <c r="W84" s="11"/>
      <c r="X84" s="11"/>
      <c r="Y84" s="11"/>
    </row>
    <row r="85" spans="1:25">
      <c r="A85" s="1" t="s">
        <v>30</v>
      </c>
      <c r="B85" s="1" t="s">
        <v>22</v>
      </c>
      <c r="C85" s="2" t="s">
        <v>16</v>
      </c>
      <c r="D85" s="4">
        <v>45743</v>
      </c>
      <c r="E85" s="2">
        <f t="shared" si="82"/>
        <v>28</v>
      </c>
      <c r="F85" s="2">
        <f t="shared" si="86"/>
        <v>3</v>
      </c>
      <c r="G85" s="1" t="s">
        <v>11</v>
      </c>
      <c r="H85" s="1">
        <v>2</v>
      </c>
      <c r="I85" s="1">
        <v>1</v>
      </c>
      <c r="J85" s="2"/>
      <c r="K85" s="2"/>
      <c r="L85" s="2"/>
      <c r="M85" s="2"/>
      <c r="N85" s="2"/>
      <c r="P85" s="2">
        <f t="shared" si="72"/>
        <v>1</v>
      </c>
      <c r="Q85" s="2">
        <f t="shared" si="73"/>
        <v>1</v>
      </c>
      <c r="R85" s="2">
        <f t="shared" si="74"/>
        <v>0</v>
      </c>
      <c r="S85" s="2">
        <f t="shared" si="75"/>
        <v>0</v>
      </c>
      <c r="T85" s="2">
        <f t="shared" si="76"/>
        <v>0</v>
      </c>
      <c r="U85" s="2">
        <f t="shared" si="77"/>
        <v>0</v>
      </c>
      <c r="V85" s="2">
        <f t="shared" si="78"/>
        <v>0</v>
      </c>
      <c r="W85" s="11"/>
      <c r="X85" s="11"/>
      <c r="Y85" s="11"/>
    </row>
    <row r="86" spans="1:25">
      <c r="A86" s="1" t="s">
        <v>30</v>
      </c>
      <c r="B86" s="1" t="s">
        <v>22</v>
      </c>
      <c r="C86" s="1" t="s">
        <v>16</v>
      </c>
      <c r="D86" s="4">
        <v>45744</v>
      </c>
      <c r="E86" s="2">
        <f t="shared" si="82"/>
        <v>29</v>
      </c>
      <c r="F86" s="2">
        <f t="shared" si="86"/>
        <v>1</v>
      </c>
      <c r="G86" s="1" t="s">
        <v>9</v>
      </c>
      <c r="H86" s="1">
        <v>1</v>
      </c>
      <c r="I86" s="1">
        <v>4</v>
      </c>
      <c r="J86" s="2"/>
      <c r="K86" s="2"/>
      <c r="L86" s="2"/>
      <c r="M86" s="2"/>
      <c r="N86" s="2"/>
      <c r="P86" s="2">
        <f t="shared" si="72"/>
        <v>1</v>
      </c>
      <c r="Q86" s="2">
        <f t="shared" si="73"/>
        <v>1</v>
      </c>
      <c r="R86" s="2">
        <f t="shared" si="74"/>
        <v>0</v>
      </c>
      <c r="S86" s="2">
        <f t="shared" si="75"/>
        <v>0</v>
      </c>
      <c r="T86" s="2">
        <f t="shared" si="76"/>
        <v>0</v>
      </c>
      <c r="U86" s="2">
        <f t="shared" si="77"/>
        <v>0</v>
      </c>
      <c r="V86" s="2">
        <f t="shared" si="78"/>
        <v>0</v>
      </c>
      <c r="W86" s="11" t="str">
        <f t="shared" ref="W86" si="99">IF(SUM(H86:H88)&gt;SUM(I86:I88), "Caleb", "Joshua")</f>
        <v>Joshua</v>
      </c>
      <c r="X86" s="11">
        <f t="shared" ref="X86" si="100">ABS(SUM(H86:H88)-SUM(I86:I88))</f>
        <v>5</v>
      </c>
      <c r="Y86" s="11">
        <f t="shared" ref="Y86" si="101">SUM(H86:H88, I86:I88)</f>
        <v>15</v>
      </c>
    </row>
    <row r="87" spans="1:25">
      <c r="A87" s="1" t="s">
        <v>30</v>
      </c>
      <c r="B87" s="1" t="s">
        <v>22</v>
      </c>
      <c r="C87" s="1" t="s">
        <v>16</v>
      </c>
      <c r="D87" s="4">
        <v>45744</v>
      </c>
      <c r="E87" s="2">
        <f t="shared" si="82"/>
        <v>29</v>
      </c>
      <c r="F87" s="2">
        <f t="shared" si="86"/>
        <v>2</v>
      </c>
      <c r="G87" s="1" t="s">
        <v>9</v>
      </c>
      <c r="H87" s="1">
        <v>1</v>
      </c>
      <c r="I87" s="1">
        <v>3</v>
      </c>
      <c r="J87" s="2"/>
      <c r="K87" s="2"/>
      <c r="L87" s="2"/>
      <c r="M87" s="2"/>
      <c r="N87" s="2"/>
      <c r="P87" s="2">
        <f t="shared" si="72"/>
        <v>1</v>
      </c>
      <c r="Q87" s="2">
        <f t="shared" si="73"/>
        <v>1</v>
      </c>
      <c r="R87" s="2">
        <f t="shared" si="74"/>
        <v>0</v>
      </c>
      <c r="S87" s="2">
        <f t="shared" si="75"/>
        <v>0</v>
      </c>
      <c r="T87" s="2">
        <f t="shared" si="76"/>
        <v>0</v>
      </c>
      <c r="U87" s="2">
        <f t="shared" si="77"/>
        <v>0</v>
      </c>
      <c r="V87" s="2">
        <f t="shared" si="78"/>
        <v>0</v>
      </c>
      <c r="W87" s="11"/>
      <c r="X87" s="11"/>
      <c r="Y87" s="11"/>
    </row>
    <row r="88" spans="1:25">
      <c r="A88" s="1" t="s">
        <v>30</v>
      </c>
      <c r="B88" s="1" t="s">
        <v>22</v>
      </c>
      <c r="C88" s="1" t="s">
        <v>16</v>
      </c>
      <c r="D88" s="4">
        <v>45744</v>
      </c>
      <c r="E88" s="2">
        <f t="shared" si="82"/>
        <v>29</v>
      </c>
      <c r="F88" s="2">
        <f t="shared" si="86"/>
        <v>3</v>
      </c>
      <c r="G88" s="1" t="s">
        <v>9</v>
      </c>
      <c r="H88" s="1">
        <v>3</v>
      </c>
      <c r="I88" s="1">
        <v>3</v>
      </c>
      <c r="J88" s="2"/>
      <c r="K88" s="2"/>
      <c r="L88" s="2"/>
      <c r="M88" s="2"/>
      <c r="N88" s="2"/>
      <c r="P88" s="2">
        <f t="shared" si="72"/>
        <v>1</v>
      </c>
      <c r="Q88" s="2">
        <f t="shared" si="73"/>
        <v>1</v>
      </c>
      <c r="R88" s="2">
        <f t="shared" si="74"/>
        <v>0</v>
      </c>
      <c r="S88" s="2">
        <f t="shared" si="75"/>
        <v>0</v>
      </c>
      <c r="T88" s="2">
        <f t="shared" si="76"/>
        <v>0</v>
      </c>
      <c r="U88" s="2">
        <f t="shared" si="77"/>
        <v>0</v>
      </c>
      <c r="V88" s="2">
        <f t="shared" si="78"/>
        <v>0</v>
      </c>
      <c r="W88" s="11"/>
      <c r="X88" s="11"/>
      <c r="Y88" s="11"/>
    </row>
    <row r="89" spans="1:25">
      <c r="A89" s="1" t="s">
        <v>30</v>
      </c>
      <c r="B89" s="1" t="s">
        <v>22</v>
      </c>
      <c r="C89" s="1" t="s">
        <v>16</v>
      </c>
      <c r="D89" s="4">
        <v>45747</v>
      </c>
      <c r="E89" s="2">
        <f t="shared" si="82"/>
        <v>30</v>
      </c>
      <c r="F89" s="2">
        <f t="shared" si="86"/>
        <v>1</v>
      </c>
      <c r="G89" s="1" t="s">
        <v>9</v>
      </c>
      <c r="H89" s="1">
        <v>1</v>
      </c>
      <c r="I89" s="1">
        <v>0</v>
      </c>
      <c r="J89" s="2"/>
      <c r="K89" s="2"/>
      <c r="L89" s="2"/>
      <c r="M89" s="2"/>
      <c r="N89" s="2"/>
      <c r="P89" s="2">
        <f t="shared" si="72"/>
        <v>1</v>
      </c>
      <c r="Q89" s="2">
        <f t="shared" si="73"/>
        <v>1</v>
      </c>
      <c r="R89" s="2">
        <f t="shared" si="74"/>
        <v>0</v>
      </c>
      <c r="S89" s="2">
        <f t="shared" si="75"/>
        <v>0</v>
      </c>
      <c r="T89" s="2">
        <f t="shared" si="76"/>
        <v>0</v>
      </c>
      <c r="U89" s="2">
        <f t="shared" si="77"/>
        <v>0</v>
      </c>
      <c r="V89" s="2">
        <f t="shared" si="78"/>
        <v>0</v>
      </c>
      <c r="W89" s="11" t="str">
        <f t="shared" ref="W89" si="102">IF(SUM(H89:H91)&gt;SUM(I89:I91), "Caleb", "Joshua")</f>
        <v>Caleb</v>
      </c>
      <c r="X89" s="11">
        <f t="shared" ref="X89" si="103">ABS(SUM(H89:H91)-SUM(I89:I91))</f>
        <v>5</v>
      </c>
      <c r="Y89" s="11">
        <f t="shared" ref="Y89" si="104">SUM(H89:H91, I89:I91)</f>
        <v>9</v>
      </c>
    </row>
    <row r="90" spans="1:25">
      <c r="A90" s="1" t="s">
        <v>30</v>
      </c>
      <c r="B90" s="1" t="s">
        <v>22</v>
      </c>
      <c r="C90" s="1" t="s">
        <v>16</v>
      </c>
      <c r="D90" s="4">
        <v>45747</v>
      </c>
      <c r="E90" s="2">
        <f t="shared" si="82"/>
        <v>30</v>
      </c>
      <c r="F90" s="2">
        <f t="shared" si="86"/>
        <v>2</v>
      </c>
      <c r="G90" s="1" t="s">
        <v>9</v>
      </c>
      <c r="H90" s="1">
        <v>2</v>
      </c>
      <c r="I90" s="1">
        <v>1</v>
      </c>
      <c r="J90" s="2"/>
      <c r="K90" s="2"/>
      <c r="L90" s="2"/>
      <c r="M90" s="2"/>
      <c r="N90" s="2"/>
      <c r="P90" s="2">
        <f t="shared" si="72"/>
        <v>1</v>
      </c>
      <c r="Q90" s="2">
        <f t="shared" si="73"/>
        <v>1</v>
      </c>
      <c r="R90" s="2">
        <f t="shared" si="74"/>
        <v>0</v>
      </c>
      <c r="S90" s="2">
        <f t="shared" si="75"/>
        <v>0</v>
      </c>
      <c r="T90" s="2">
        <f t="shared" si="76"/>
        <v>0</v>
      </c>
      <c r="U90" s="2">
        <f t="shared" si="77"/>
        <v>0</v>
      </c>
      <c r="V90" s="2">
        <f t="shared" si="78"/>
        <v>0</v>
      </c>
      <c r="W90" s="11"/>
      <c r="X90" s="11"/>
      <c r="Y90" s="11"/>
    </row>
    <row r="91" spans="1:25">
      <c r="A91" s="1" t="s">
        <v>30</v>
      </c>
      <c r="B91" s="1" t="s">
        <v>22</v>
      </c>
      <c r="C91" s="1" t="s">
        <v>16</v>
      </c>
      <c r="D91" s="4">
        <v>45747</v>
      </c>
      <c r="E91" s="2">
        <f t="shared" si="82"/>
        <v>30</v>
      </c>
      <c r="F91" s="2">
        <f t="shared" si="86"/>
        <v>3</v>
      </c>
      <c r="G91" s="1" t="s">
        <v>9</v>
      </c>
      <c r="H91" s="1">
        <v>4</v>
      </c>
      <c r="I91" s="1">
        <v>1</v>
      </c>
      <c r="J91" s="2"/>
      <c r="K91" s="2"/>
      <c r="L91" s="2"/>
      <c r="M91" s="2"/>
      <c r="N91" s="2"/>
      <c r="P91" s="2">
        <f t="shared" si="72"/>
        <v>1</v>
      </c>
      <c r="Q91" s="2">
        <f t="shared" si="73"/>
        <v>1</v>
      </c>
      <c r="R91" s="2">
        <f t="shared" si="74"/>
        <v>0</v>
      </c>
      <c r="S91" s="2">
        <f t="shared" si="75"/>
        <v>0</v>
      </c>
      <c r="T91" s="2">
        <f t="shared" si="76"/>
        <v>0</v>
      </c>
      <c r="U91" s="2">
        <f t="shared" si="77"/>
        <v>0</v>
      </c>
      <c r="V91" s="2">
        <f t="shared" si="78"/>
        <v>0</v>
      </c>
      <c r="W91" s="11"/>
      <c r="X91" s="11"/>
      <c r="Y91" s="11"/>
    </row>
    <row r="92" spans="1:25">
      <c r="A92" s="1" t="s">
        <v>30</v>
      </c>
      <c r="B92" s="1" t="s">
        <v>22</v>
      </c>
      <c r="C92" s="1" t="s">
        <v>16</v>
      </c>
      <c r="D92" s="4">
        <v>45748</v>
      </c>
      <c r="E92" s="2">
        <f t="shared" si="82"/>
        <v>31</v>
      </c>
      <c r="F92" s="2">
        <f t="shared" si="86"/>
        <v>1</v>
      </c>
      <c r="G92" s="1" t="s">
        <v>11</v>
      </c>
      <c r="H92" s="1">
        <v>3</v>
      </c>
      <c r="I92" s="1">
        <v>1</v>
      </c>
      <c r="J92" s="2"/>
      <c r="K92" s="2"/>
      <c r="L92" s="2"/>
      <c r="M92" s="2"/>
      <c r="N92" s="2"/>
      <c r="P92" s="2">
        <f t="shared" si="72"/>
        <v>1</v>
      </c>
      <c r="Q92" s="2">
        <f t="shared" si="73"/>
        <v>1</v>
      </c>
      <c r="R92" s="2">
        <f t="shared" si="74"/>
        <v>0</v>
      </c>
      <c r="S92" s="2">
        <f t="shared" si="75"/>
        <v>0</v>
      </c>
      <c r="T92" s="2">
        <f t="shared" si="76"/>
        <v>0</v>
      </c>
      <c r="U92" s="2">
        <f t="shared" si="77"/>
        <v>0</v>
      </c>
      <c r="V92" s="2">
        <f t="shared" si="78"/>
        <v>0</v>
      </c>
      <c r="W92" s="11" t="str">
        <f t="shared" ref="W92" si="105">IF(SUM(H92:H94)&gt;SUM(I92:I94), "Caleb", "Joshua")</f>
        <v>Caleb</v>
      </c>
      <c r="X92" s="11">
        <f t="shared" ref="X92" si="106">ABS(SUM(H92:H94)-SUM(I92:I94))</f>
        <v>1</v>
      </c>
      <c r="Y92" s="11">
        <f t="shared" ref="Y92" si="107">SUM(H92:H94, I92:I94)</f>
        <v>11</v>
      </c>
    </row>
    <row r="93" spans="1:25">
      <c r="A93" s="1" t="s">
        <v>30</v>
      </c>
      <c r="B93" s="1" t="s">
        <v>22</v>
      </c>
      <c r="C93" s="1" t="s">
        <v>16</v>
      </c>
      <c r="D93" s="4">
        <v>45748</v>
      </c>
      <c r="E93" s="2">
        <f t="shared" si="82"/>
        <v>31</v>
      </c>
      <c r="F93" s="2">
        <f t="shared" si="86"/>
        <v>2</v>
      </c>
      <c r="G93" s="1" t="s">
        <v>11</v>
      </c>
      <c r="H93" s="1">
        <v>2</v>
      </c>
      <c r="I93" s="1">
        <v>1</v>
      </c>
      <c r="J93" s="2"/>
      <c r="K93" s="2"/>
      <c r="L93" s="2"/>
      <c r="M93" s="2"/>
      <c r="N93" s="2"/>
      <c r="P93" s="2">
        <f t="shared" si="72"/>
        <v>1</v>
      </c>
      <c r="Q93" s="2">
        <f t="shared" si="73"/>
        <v>1</v>
      </c>
      <c r="R93" s="2">
        <f t="shared" si="74"/>
        <v>0</v>
      </c>
      <c r="S93" s="2">
        <f t="shared" si="75"/>
        <v>0</v>
      </c>
      <c r="T93" s="2">
        <f t="shared" si="76"/>
        <v>0</v>
      </c>
      <c r="U93" s="2">
        <f t="shared" si="77"/>
        <v>0</v>
      </c>
      <c r="V93" s="2">
        <f t="shared" si="78"/>
        <v>0</v>
      </c>
      <c r="W93" s="11"/>
      <c r="X93" s="11"/>
      <c r="Y93" s="11"/>
    </row>
    <row r="94" spans="1:25">
      <c r="A94" s="1" t="s">
        <v>30</v>
      </c>
      <c r="B94" s="1" t="s">
        <v>22</v>
      </c>
      <c r="C94" s="1" t="s">
        <v>16</v>
      </c>
      <c r="D94" s="4">
        <v>45748</v>
      </c>
      <c r="E94" s="2">
        <f t="shared" si="82"/>
        <v>31</v>
      </c>
      <c r="F94" s="2">
        <f t="shared" si="86"/>
        <v>3</v>
      </c>
      <c r="G94" s="1" t="s">
        <v>11</v>
      </c>
      <c r="H94" s="1">
        <v>1</v>
      </c>
      <c r="I94" s="1">
        <v>3</v>
      </c>
      <c r="J94" s="2"/>
      <c r="K94" s="2"/>
      <c r="L94" s="2"/>
      <c r="M94" s="2"/>
      <c r="N94" s="2"/>
      <c r="P94" s="2">
        <f t="shared" si="72"/>
        <v>1</v>
      </c>
      <c r="Q94" s="2">
        <f t="shared" si="73"/>
        <v>1</v>
      </c>
      <c r="R94" s="2">
        <f t="shared" si="74"/>
        <v>0</v>
      </c>
      <c r="S94" s="2">
        <f t="shared" si="75"/>
        <v>0</v>
      </c>
      <c r="T94" s="2">
        <f t="shared" si="76"/>
        <v>0</v>
      </c>
      <c r="U94" s="2">
        <f t="shared" si="77"/>
        <v>0</v>
      </c>
      <c r="V94" s="2">
        <f t="shared" si="78"/>
        <v>0</v>
      </c>
      <c r="W94" s="11"/>
      <c r="X94" s="11"/>
      <c r="Y94" s="11"/>
    </row>
    <row r="95" spans="1:25">
      <c r="A95" s="1" t="s">
        <v>30</v>
      </c>
      <c r="B95" s="1" t="s">
        <v>21</v>
      </c>
      <c r="C95" s="1" t="s">
        <v>16</v>
      </c>
      <c r="D95" s="4">
        <v>45749</v>
      </c>
      <c r="E95" s="2">
        <f t="shared" si="82"/>
        <v>32</v>
      </c>
      <c r="F95" s="2">
        <f t="shared" si="86"/>
        <v>1</v>
      </c>
      <c r="G95" s="1" t="s">
        <v>9</v>
      </c>
      <c r="H95" s="1">
        <v>0</v>
      </c>
      <c r="I95" s="1">
        <v>1</v>
      </c>
      <c r="J95" s="2"/>
      <c r="K95" s="2"/>
      <c r="L95" s="2"/>
      <c r="M95" s="2"/>
      <c r="N95" s="2"/>
      <c r="P95" s="2">
        <f t="shared" si="72"/>
        <v>1</v>
      </c>
      <c r="Q95" s="2">
        <f t="shared" si="73"/>
        <v>1</v>
      </c>
      <c r="R95" s="2">
        <f t="shared" si="74"/>
        <v>0</v>
      </c>
      <c r="S95" s="2">
        <f t="shared" si="75"/>
        <v>0</v>
      </c>
      <c r="T95" s="2">
        <f t="shared" si="76"/>
        <v>0</v>
      </c>
      <c r="U95" s="2">
        <f t="shared" si="77"/>
        <v>0</v>
      </c>
      <c r="V95" s="2">
        <f t="shared" si="78"/>
        <v>0</v>
      </c>
      <c r="W95" s="11" t="str">
        <f t="shared" ref="W95" si="108">IF(SUM(H95:H97)&gt;SUM(I95:I97), "Caleb", "Joshua")</f>
        <v>Joshua</v>
      </c>
      <c r="X95" s="11">
        <f t="shared" ref="X95" si="109">ABS(SUM(H95:H97)-SUM(I95:I97))</f>
        <v>1</v>
      </c>
      <c r="Y95" s="11">
        <f t="shared" ref="Y95" si="110">SUM(H95:H97, I95:I97)</f>
        <v>9</v>
      </c>
    </row>
    <row r="96" spans="1:25">
      <c r="A96" s="1" t="s">
        <v>30</v>
      </c>
      <c r="B96" s="1" t="s">
        <v>21</v>
      </c>
      <c r="C96" s="1" t="s">
        <v>16</v>
      </c>
      <c r="D96" s="4">
        <v>45749</v>
      </c>
      <c r="E96" s="2">
        <f t="shared" si="82"/>
        <v>32</v>
      </c>
      <c r="F96" s="2">
        <f t="shared" si="86"/>
        <v>2</v>
      </c>
      <c r="G96" s="1" t="s">
        <v>9</v>
      </c>
      <c r="H96" s="1">
        <v>2</v>
      </c>
      <c r="I96" s="1">
        <v>3</v>
      </c>
      <c r="J96" s="2"/>
      <c r="K96" s="2"/>
      <c r="L96" s="2"/>
      <c r="M96" s="2"/>
      <c r="N96" s="2"/>
      <c r="P96" s="2">
        <f t="shared" si="72"/>
        <v>1</v>
      </c>
      <c r="Q96" s="2">
        <f t="shared" si="73"/>
        <v>1</v>
      </c>
      <c r="R96" s="2">
        <f t="shared" si="74"/>
        <v>0</v>
      </c>
      <c r="S96" s="2">
        <f t="shared" si="75"/>
        <v>0</v>
      </c>
      <c r="T96" s="2">
        <f t="shared" si="76"/>
        <v>0</v>
      </c>
      <c r="U96" s="2">
        <f t="shared" si="77"/>
        <v>0</v>
      </c>
      <c r="V96" s="2">
        <f t="shared" si="78"/>
        <v>0</v>
      </c>
      <c r="W96" s="11"/>
      <c r="X96" s="11"/>
      <c r="Y96" s="11"/>
    </row>
    <row r="97" spans="1:25">
      <c r="A97" s="1" t="s">
        <v>30</v>
      </c>
      <c r="B97" s="1" t="s">
        <v>21</v>
      </c>
      <c r="C97" s="1" t="s">
        <v>16</v>
      </c>
      <c r="D97" s="4">
        <v>45749</v>
      </c>
      <c r="E97" s="2">
        <f t="shared" si="82"/>
        <v>32</v>
      </c>
      <c r="F97" s="2">
        <f t="shared" si="86"/>
        <v>3</v>
      </c>
      <c r="G97" s="1" t="s">
        <v>9</v>
      </c>
      <c r="H97" s="1">
        <v>2</v>
      </c>
      <c r="I97" s="1">
        <v>1</v>
      </c>
      <c r="J97" s="2"/>
      <c r="K97" s="2"/>
      <c r="L97" s="2"/>
      <c r="M97" s="2"/>
      <c r="N97" s="2"/>
      <c r="P97" s="2">
        <f t="shared" si="72"/>
        <v>1</v>
      </c>
      <c r="Q97" s="2">
        <f t="shared" si="73"/>
        <v>1</v>
      </c>
      <c r="R97" s="2">
        <f t="shared" si="74"/>
        <v>0</v>
      </c>
      <c r="S97" s="2">
        <f t="shared" si="75"/>
        <v>0</v>
      </c>
      <c r="T97" s="2">
        <f t="shared" si="76"/>
        <v>0</v>
      </c>
      <c r="U97" s="2">
        <f t="shared" si="77"/>
        <v>0</v>
      </c>
      <c r="V97" s="2">
        <f t="shared" si="78"/>
        <v>0</v>
      </c>
      <c r="W97" s="11"/>
      <c r="X97" s="11"/>
      <c r="Y97" s="11"/>
    </row>
    <row r="98" spans="1:25">
      <c r="A98" s="1" t="s">
        <v>30</v>
      </c>
      <c r="B98" s="1" t="s">
        <v>21</v>
      </c>
      <c r="C98" s="1" t="s">
        <v>16</v>
      </c>
      <c r="D98" s="4">
        <v>45749</v>
      </c>
      <c r="E98" s="2">
        <f t="shared" si="82"/>
        <v>33</v>
      </c>
      <c r="F98" s="2">
        <f t="shared" si="86"/>
        <v>1</v>
      </c>
      <c r="G98" s="1" t="s">
        <v>9</v>
      </c>
      <c r="H98" s="1">
        <v>2</v>
      </c>
      <c r="I98" s="1">
        <v>0</v>
      </c>
      <c r="J98" s="2">
        <v>0</v>
      </c>
      <c r="K98" s="2"/>
      <c r="L98" s="2"/>
      <c r="M98" s="2"/>
      <c r="N98" s="2"/>
      <c r="P98" s="2">
        <f t="shared" si="72"/>
        <v>1</v>
      </c>
      <c r="Q98" s="2">
        <f t="shared" si="73"/>
        <v>1</v>
      </c>
      <c r="R98" s="2">
        <f t="shared" si="74"/>
        <v>1</v>
      </c>
      <c r="S98" s="2">
        <f t="shared" si="75"/>
        <v>0</v>
      </c>
      <c r="T98" s="2">
        <f t="shared" si="76"/>
        <v>0</v>
      </c>
      <c r="U98" s="2">
        <f t="shared" si="77"/>
        <v>0</v>
      </c>
      <c r="V98" s="2">
        <f t="shared" si="78"/>
        <v>0</v>
      </c>
      <c r="W98" s="11" t="str">
        <f t="shared" ref="W98" si="111">IF(SUM(H98:H100)&gt;SUM(I98:I100), "Caleb", "Joshua")</f>
        <v>Joshua</v>
      </c>
      <c r="X98" s="11">
        <f t="shared" ref="X98" si="112">ABS(SUM(H98:H100)-SUM(I98:I100))</f>
        <v>1</v>
      </c>
      <c r="Y98" s="11">
        <f t="shared" ref="Y98" si="113">SUM(H98:H100, I98:I100)</f>
        <v>9</v>
      </c>
    </row>
    <row r="99" spans="1:25">
      <c r="A99" s="1" t="s">
        <v>30</v>
      </c>
      <c r="B99" s="1" t="s">
        <v>21</v>
      </c>
      <c r="C99" s="1" t="s">
        <v>16</v>
      </c>
      <c r="D99" s="4">
        <v>45749</v>
      </c>
      <c r="E99" s="2">
        <f t="shared" si="82"/>
        <v>33</v>
      </c>
      <c r="F99" s="2">
        <f t="shared" si="86"/>
        <v>2</v>
      </c>
      <c r="G99" s="1" t="s">
        <v>9</v>
      </c>
      <c r="H99" s="1">
        <v>2</v>
      </c>
      <c r="I99" s="1">
        <v>3</v>
      </c>
      <c r="J99" s="2">
        <v>0</v>
      </c>
      <c r="K99" s="2"/>
      <c r="L99" s="2"/>
      <c r="M99" s="2"/>
      <c r="N99" s="2"/>
      <c r="P99" s="2">
        <f t="shared" si="72"/>
        <v>1</v>
      </c>
      <c r="Q99" s="2">
        <f t="shared" si="73"/>
        <v>1</v>
      </c>
      <c r="R99" s="2">
        <f t="shared" si="74"/>
        <v>1</v>
      </c>
      <c r="S99" s="2">
        <f t="shared" si="75"/>
        <v>0</v>
      </c>
      <c r="T99" s="2">
        <f t="shared" si="76"/>
        <v>0</v>
      </c>
      <c r="U99" s="2">
        <f t="shared" si="77"/>
        <v>0</v>
      </c>
      <c r="V99" s="2">
        <f t="shared" si="78"/>
        <v>0</v>
      </c>
      <c r="W99" s="11"/>
      <c r="X99" s="11"/>
      <c r="Y99" s="11"/>
    </row>
    <row r="100" spans="1:25">
      <c r="A100" s="1" t="s">
        <v>30</v>
      </c>
      <c r="B100" s="1" t="s">
        <v>21</v>
      </c>
      <c r="C100" s="1" t="s">
        <v>16</v>
      </c>
      <c r="D100" s="4">
        <v>45749</v>
      </c>
      <c r="E100" s="2">
        <f t="shared" si="82"/>
        <v>33</v>
      </c>
      <c r="F100" s="2">
        <f t="shared" si="86"/>
        <v>3</v>
      </c>
      <c r="G100" s="1" t="s">
        <v>9</v>
      </c>
      <c r="H100" s="1">
        <v>0</v>
      </c>
      <c r="I100" s="1">
        <v>2</v>
      </c>
      <c r="J100" s="2">
        <v>2</v>
      </c>
      <c r="K100" s="2"/>
      <c r="L100" s="2"/>
      <c r="M100" s="2"/>
      <c r="N100" s="2"/>
      <c r="P100" s="2">
        <f t="shared" si="72"/>
        <v>1</v>
      </c>
      <c r="Q100" s="2">
        <f t="shared" si="73"/>
        <v>1</v>
      </c>
      <c r="R100" s="2">
        <f t="shared" si="74"/>
        <v>1</v>
      </c>
      <c r="S100" s="2">
        <f t="shared" si="75"/>
        <v>0</v>
      </c>
      <c r="T100" s="2">
        <f t="shared" si="76"/>
        <v>0</v>
      </c>
      <c r="U100" s="2">
        <f t="shared" si="77"/>
        <v>0</v>
      </c>
      <c r="V100" s="2">
        <f t="shared" si="78"/>
        <v>0</v>
      </c>
      <c r="W100" s="11"/>
      <c r="X100" s="11"/>
      <c r="Y100" s="11"/>
    </row>
    <row r="101" spans="1:25">
      <c r="A101" s="1" t="s">
        <v>30</v>
      </c>
      <c r="B101" s="1" t="s">
        <v>23</v>
      </c>
      <c r="C101" s="1" t="s">
        <v>16</v>
      </c>
      <c r="D101" s="4">
        <v>45750</v>
      </c>
      <c r="E101" s="2">
        <f t="shared" si="82"/>
        <v>34</v>
      </c>
      <c r="F101" s="2">
        <f t="shared" si="86"/>
        <v>1</v>
      </c>
      <c r="G101" s="1" t="s">
        <v>15</v>
      </c>
      <c r="H101" s="1">
        <v>2</v>
      </c>
      <c r="I101" s="1">
        <v>0</v>
      </c>
      <c r="J101" s="1">
        <v>0</v>
      </c>
      <c r="K101" s="2"/>
      <c r="L101" s="2"/>
      <c r="M101" s="2"/>
      <c r="N101" s="2"/>
      <c r="P101" s="2">
        <f t="shared" si="72"/>
        <v>1</v>
      </c>
      <c r="Q101" s="2">
        <f t="shared" si="73"/>
        <v>1</v>
      </c>
      <c r="R101" s="2">
        <f t="shared" si="74"/>
        <v>1</v>
      </c>
      <c r="S101" s="2">
        <f t="shared" si="75"/>
        <v>0</v>
      </c>
      <c r="T101" s="2">
        <f t="shared" si="76"/>
        <v>0</v>
      </c>
      <c r="U101" s="2">
        <f t="shared" si="77"/>
        <v>0</v>
      </c>
      <c r="V101" s="2">
        <f t="shared" si="78"/>
        <v>0</v>
      </c>
      <c r="W101" s="11" t="str">
        <f t="shared" ref="W101" si="114">IF(SUM(H101:H103)&gt;SUM(I101:I103), "Caleb", "Joshua")</f>
        <v>Caleb</v>
      </c>
      <c r="X101" s="11">
        <f t="shared" ref="X101" si="115">ABS(SUM(H101:H103)-SUM(I101:I103))</f>
        <v>7</v>
      </c>
      <c r="Y101" s="11">
        <f t="shared" ref="Y101" si="116">SUM(H101:H103, I101:I103)</f>
        <v>9</v>
      </c>
    </row>
    <row r="102" spans="1:25">
      <c r="A102" s="1" t="s">
        <v>30</v>
      </c>
      <c r="B102" s="1" t="s">
        <v>23</v>
      </c>
      <c r="C102" s="1" t="s">
        <v>16</v>
      </c>
      <c r="D102" s="4">
        <v>45750</v>
      </c>
      <c r="E102" s="2">
        <f t="shared" si="82"/>
        <v>34</v>
      </c>
      <c r="F102" s="2">
        <f t="shared" si="86"/>
        <v>2</v>
      </c>
      <c r="G102" s="1" t="s">
        <v>15</v>
      </c>
      <c r="H102" s="1">
        <v>4</v>
      </c>
      <c r="I102" s="1">
        <v>1</v>
      </c>
      <c r="J102" s="1">
        <v>1</v>
      </c>
      <c r="K102" s="2"/>
      <c r="L102" s="2"/>
      <c r="M102" s="2"/>
      <c r="N102" s="2"/>
      <c r="P102" s="2">
        <f t="shared" si="72"/>
        <v>1</v>
      </c>
      <c r="Q102" s="2">
        <f t="shared" si="73"/>
        <v>1</v>
      </c>
      <c r="R102" s="2">
        <f t="shared" si="74"/>
        <v>1</v>
      </c>
      <c r="S102" s="2">
        <f t="shared" si="75"/>
        <v>0</v>
      </c>
      <c r="T102" s="2">
        <f t="shared" si="76"/>
        <v>0</v>
      </c>
      <c r="U102" s="2">
        <f t="shared" si="77"/>
        <v>0</v>
      </c>
      <c r="V102" s="2">
        <f t="shared" si="78"/>
        <v>0</v>
      </c>
      <c r="W102" s="11"/>
      <c r="X102" s="11"/>
      <c r="Y102" s="11"/>
    </row>
    <row r="103" spans="1:25">
      <c r="A103" s="1" t="s">
        <v>30</v>
      </c>
      <c r="B103" s="1" t="s">
        <v>23</v>
      </c>
      <c r="C103" s="1" t="s">
        <v>16</v>
      </c>
      <c r="D103" s="4">
        <v>45750</v>
      </c>
      <c r="E103" s="2">
        <f t="shared" si="82"/>
        <v>34</v>
      </c>
      <c r="F103" s="2">
        <f t="shared" si="86"/>
        <v>3</v>
      </c>
      <c r="G103" s="1" t="s">
        <v>15</v>
      </c>
      <c r="H103" s="1">
        <v>2</v>
      </c>
      <c r="I103" s="1">
        <v>0</v>
      </c>
      <c r="J103" s="1">
        <v>0</v>
      </c>
      <c r="K103" s="2"/>
      <c r="L103" s="2"/>
      <c r="M103" s="2"/>
      <c r="N103" s="2"/>
      <c r="P103" s="2">
        <f t="shared" si="72"/>
        <v>1</v>
      </c>
      <c r="Q103" s="2">
        <f t="shared" si="73"/>
        <v>1</v>
      </c>
      <c r="R103" s="2">
        <f t="shared" si="74"/>
        <v>1</v>
      </c>
      <c r="S103" s="2">
        <f t="shared" si="75"/>
        <v>0</v>
      </c>
      <c r="T103" s="2">
        <f t="shared" si="76"/>
        <v>0</v>
      </c>
      <c r="U103" s="2">
        <f t="shared" si="77"/>
        <v>0</v>
      </c>
      <c r="V103" s="2">
        <f t="shared" si="78"/>
        <v>0</v>
      </c>
      <c r="W103" s="11"/>
      <c r="X103" s="11"/>
      <c r="Y103" s="11"/>
    </row>
    <row r="104" spans="1:25">
      <c r="A104" s="1" t="s">
        <v>30</v>
      </c>
      <c r="B104" s="1" t="s">
        <v>22</v>
      </c>
      <c r="C104" s="1" t="s">
        <v>16</v>
      </c>
      <c r="D104" s="4">
        <v>45751</v>
      </c>
      <c r="E104" s="2">
        <f t="shared" si="82"/>
        <v>35</v>
      </c>
      <c r="F104" s="2">
        <f t="shared" si="86"/>
        <v>1</v>
      </c>
      <c r="G104" s="1" t="s">
        <v>11</v>
      </c>
      <c r="H104" s="1">
        <v>2</v>
      </c>
      <c r="I104" s="1">
        <v>1</v>
      </c>
      <c r="K104" s="2"/>
      <c r="L104" s="2"/>
      <c r="M104" s="2"/>
      <c r="N104" s="2"/>
      <c r="P104" s="2">
        <f t="shared" si="72"/>
        <v>1</v>
      </c>
      <c r="Q104" s="2">
        <f t="shared" si="73"/>
        <v>1</v>
      </c>
      <c r="R104" s="2">
        <f t="shared" si="74"/>
        <v>0</v>
      </c>
      <c r="S104" s="2">
        <f t="shared" si="75"/>
        <v>0</v>
      </c>
      <c r="T104" s="2">
        <f t="shared" si="76"/>
        <v>0</v>
      </c>
      <c r="U104" s="2">
        <f t="shared" si="77"/>
        <v>0</v>
      </c>
      <c r="V104" s="2">
        <f t="shared" si="78"/>
        <v>0</v>
      </c>
      <c r="W104" s="11" t="str">
        <f t="shared" ref="W104" si="117">IF(SUM(H104:H106)&gt;SUM(I104:I106), "Caleb", "Joshua")</f>
        <v>Caleb</v>
      </c>
      <c r="X104" s="11">
        <f t="shared" ref="X104" si="118">ABS(SUM(H104:H106)-SUM(I104:I106))</f>
        <v>6</v>
      </c>
      <c r="Y104" s="11">
        <f t="shared" ref="Y104" si="119">SUM(H104:H106, I104:I106)</f>
        <v>10</v>
      </c>
    </row>
    <row r="105" spans="1:25">
      <c r="A105" s="1" t="s">
        <v>30</v>
      </c>
      <c r="B105" s="1" t="s">
        <v>22</v>
      </c>
      <c r="C105" s="1" t="s">
        <v>16</v>
      </c>
      <c r="D105" s="4">
        <v>45751</v>
      </c>
      <c r="E105" s="2">
        <f t="shared" si="82"/>
        <v>35</v>
      </c>
      <c r="F105" s="2">
        <f t="shared" si="86"/>
        <v>2</v>
      </c>
      <c r="G105" s="1" t="s">
        <v>11</v>
      </c>
      <c r="H105" s="1">
        <v>4</v>
      </c>
      <c r="I105" s="1">
        <v>1</v>
      </c>
      <c r="K105" s="2"/>
      <c r="L105" s="2"/>
      <c r="M105" s="2"/>
      <c r="N105" s="2"/>
      <c r="P105" s="2">
        <f t="shared" si="72"/>
        <v>1</v>
      </c>
      <c r="Q105" s="2">
        <f t="shared" si="73"/>
        <v>1</v>
      </c>
      <c r="R105" s="2">
        <f t="shared" si="74"/>
        <v>0</v>
      </c>
      <c r="S105" s="2">
        <f t="shared" si="75"/>
        <v>0</v>
      </c>
      <c r="T105" s="2">
        <f t="shared" si="76"/>
        <v>0</v>
      </c>
      <c r="U105" s="2">
        <f t="shared" si="77"/>
        <v>0</v>
      </c>
      <c r="V105" s="2">
        <f t="shared" si="78"/>
        <v>0</v>
      </c>
      <c r="W105" s="11"/>
      <c r="X105" s="11"/>
      <c r="Y105" s="11"/>
    </row>
    <row r="106" spans="1:25">
      <c r="A106" s="1" t="s">
        <v>30</v>
      </c>
      <c r="B106" s="1" t="s">
        <v>22</v>
      </c>
      <c r="C106" s="1" t="s">
        <v>16</v>
      </c>
      <c r="D106" s="4">
        <v>45751</v>
      </c>
      <c r="E106" s="2">
        <f t="shared" si="82"/>
        <v>35</v>
      </c>
      <c r="F106" s="2">
        <f t="shared" si="86"/>
        <v>3</v>
      </c>
      <c r="G106" s="1" t="s">
        <v>11</v>
      </c>
      <c r="H106" s="1">
        <v>2</v>
      </c>
      <c r="I106" s="1">
        <v>0</v>
      </c>
      <c r="K106" s="2"/>
      <c r="L106" s="2"/>
      <c r="M106" s="2"/>
      <c r="N106" s="2"/>
      <c r="P106" s="2">
        <f t="shared" si="72"/>
        <v>1</v>
      </c>
      <c r="Q106" s="2">
        <f t="shared" si="73"/>
        <v>1</v>
      </c>
      <c r="R106" s="2">
        <f t="shared" si="74"/>
        <v>0</v>
      </c>
      <c r="S106" s="2">
        <f t="shared" si="75"/>
        <v>0</v>
      </c>
      <c r="T106" s="2">
        <f t="shared" si="76"/>
        <v>0</v>
      </c>
      <c r="U106" s="2">
        <f t="shared" si="77"/>
        <v>0</v>
      </c>
      <c r="V106" s="2">
        <f t="shared" si="78"/>
        <v>0</v>
      </c>
      <c r="W106" s="11"/>
      <c r="X106" s="11"/>
      <c r="Y106" s="11"/>
    </row>
    <row r="107" spans="1:25">
      <c r="A107" s="1" t="s">
        <v>30</v>
      </c>
      <c r="B107" s="1" t="s">
        <v>21</v>
      </c>
      <c r="C107" s="1" t="s">
        <v>16</v>
      </c>
      <c r="D107" s="4">
        <v>45754</v>
      </c>
      <c r="E107" s="2">
        <f t="shared" si="82"/>
        <v>36</v>
      </c>
      <c r="F107" s="2">
        <f t="shared" si="86"/>
        <v>1</v>
      </c>
      <c r="G107" s="1" t="s">
        <v>15</v>
      </c>
      <c r="H107" s="1">
        <v>1</v>
      </c>
      <c r="I107" s="1">
        <v>0</v>
      </c>
      <c r="J107" s="1">
        <v>0</v>
      </c>
      <c r="K107" s="2"/>
      <c r="L107" s="2"/>
      <c r="M107" s="2"/>
      <c r="N107" s="2"/>
      <c r="P107" s="2">
        <f t="shared" si="72"/>
        <v>1</v>
      </c>
      <c r="Q107" s="2">
        <f t="shared" si="73"/>
        <v>1</v>
      </c>
      <c r="R107" s="2">
        <f t="shared" si="74"/>
        <v>1</v>
      </c>
      <c r="S107" s="2">
        <f t="shared" si="75"/>
        <v>0</v>
      </c>
      <c r="T107" s="2">
        <f t="shared" si="76"/>
        <v>0</v>
      </c>
      <c r="U107" s="2">
        <f t="shared" si="77"/>
        <v>0</v>
      </c>
      <c r="V107" s="2">
        <f t="shared" si="78"/>
        <v>0</v>
      </c>
      <c r="W107" s="11" t="str">
        <f t="shared" ref="W107" si="120">IF(SUM(H107:H109)&gt;SUM(I107:I109), "Caleb", "Joshua")</f>
        <v>Joshua</v>
      </c>
      <c r="X107" s="11">
        <f t="shared" ref="X107" si="121">ABS(SUM(H107:H109)-SUM(I107:I109))</f>
        <v>1</v>
      </c>
      <c r="Y107" s="11">
        <f t="shared" ref="Y107" si="122">SUM(H107:H109, I107:I109)</f>
        <v>3</v>
      </c>
    </row>
    <row r="108" spans="1:25">
      <c r="A108" s="1" t="s">
        <v>30</v>
      </c>
      <c r="B108" s="1" t="s">
        <v>21</v>
      </c>
      <c r="C108" s="1" t="s">
        <v>16</v>
      </c>
      <c r="D108" s="4">
        <v>45754</v>
      </c>
      <c r="E108" s="2">
        <f t="shared" si="82"/>
        <v>36</v>
      </c>
      <c r="F108" s="2">
        <f t="shared" si="86"/>
        <v>2</v>
      </c>
      <c r="G108" s="1" t="s">
        <v>15</v>
      </c>
      <c r="H108" s="1">
        <v>0</v>
      </c>
      <c r="I108" s="1">
        <v>1</v>
      </c>
      <c r="J108" s="1">
        <v>0</v>
      </c>
      <c r="K108" s="2"/>
      <c r="L108" s="2"/>
      <c r="M108" s="2"/>
      <c r="N108" s="2"/>
      <c r="P108" s="2">
        <f t="shared" si="72"/>
        <v>1</v>
      </c>
      <c r="Q108" s="2">
        <f t="shared" si="73"/>
        <v>1</v>
      </c>
      <c r="R108" s="2">
        <f t="shared" si="74"/>
        <v>1</v>
      </c>
      <c r="S108" s="2">
        <f t="shared" si="75"/>
        <v>0</v>
      </c>
      <c r="T108" s="2">
        <f t="shared" si="76"/>
        <v>0</v>
      </c>
      <c r="U108" s="2">
        <f t="shared" si="77"/>
        <v>0</v>
      </c>
      <c r="V108" s="2">
        <f t="shared" si="78"/>
        <v>0</v>
      </c>
      <c r="W108" s="11"/>
      <c r="X108" s="11"/>
      <c r="Y108" s="11"/>
    </row>
    <row r="109" spans="1:25">
      <c r="A109" s="1" t="s">
        <v>30</v>
      </c>
      <c r="B109" s="1" t="s">
        <v>21</v>
      </c>
      <c r="C109" s="1" t="s">
        <v>16</v>
      </c>
      <c r="D109" s="4">
        <v>45754</v>
      </c>
      <c r="E109" s="2">
        <f t="shared" si="82"/>
        <v>36</v>
      </c>
      <c r="F109" s="2">
        <f t="shared" si="86"/>
        <v>3</v>
      </c>
      <c r="G109" s="1" t="s">
        <v>15</v>
      </c>
      <c r="H109" s="1">
        <v>0</v>
      </c>
      <c r="I109" s="1">
        <v>1</v>
      </c>
      <c r="J109" s="1">
        <v>0</v>
      </c>
      <c r="K109" s="2"/>
      <c r="L109" s="2"/>
      <c r="M109" s="2"/>
      <c r="N109" s="2"/>
      <c r="P109" s="2">
        <f t="shared" si="72"/>
        <v>1</v>
      </c>
      <c r="Q109" s="2">
        <f t="shared" si="73"/>
        <v>1</v>
      </c>
      <c r="R109" s="2">
        <f t="shared" si="74"/>
        <v>1</v>
      </c>
      <c r="S109" s="2">
        <f t="shared" si="75"/>
        <v>0</v>
      </c>
      <c r="T109" s="2">
        <f t="shared" si="76"/>
        <v>0</v>
      </c>
      <c r="U109" s="2">
        <f t="shared" si="77"/>
        <v>0</v>
      </c>
      <c r="V109" s="2">
        <f t="shared" si="78"/>
        <v>0</v>
      </c>
      <c r="W109" s="11"/>
      <c r="X109" s="11"/>
      <c r="Y109" s="11"/>
    </row>
    <row r="110" spans="1:25">
      <c r="A110" s="1" t="s">
        <v>30</v>
      </c>
      <c r="B110" s="1" t="s">
        <v>22</v>
      </c>
      <c r="C110" s="1" t="s">
        <v>16</v>
      </c>
      <c r="D110" s="4">
        <v>45754</v>
      </c>
      <c r="E110" s="2">
        <f t="shared" si="82"/>
        <v>37</v>
      </c>
      <c r="F110" s="2">
        <f t="shared" si="86"/>
        <v>1</v>
      </c>
      <c r="G110" s="1" t="s">
        <v>9</v>
      </c>
      <c r="H110" s="1">
        <v>0</v>
      </c>
      <c r="I110" s="1">
        <v>2</v>
      </c>
      <c r="K110" s="2"/>
      <c r="L110" s="2"/>
      <c r="M110" s="2"/>
      <c r="N110" s="2"/>
      <c r="P110" s="2">
        <f t="shared" si="72"/>
        <v>1</v>
      </c>
      <c r="Q110" s="2">
        <f t="shared" si="73"/>
        <v>1</v>
      </c>
      <c r="R110" s="2">
        <f t="shared" si="74"/>
        <v>0</v>
      </c>
      <c r="S110" s="2">
        <f t="shared" si="75"/>
        <v>0</v>
      </c>
      <c r="T110" s="2">
        <f t="shared" si="76"/>
        <v>0</v>
      </c>
      <c r="U110" s="2">
        <f t="shared" si="77"/>
        <v>0</v>
      </c>
      <c r="V110" s="2">
        <f t="shared" si="78"/>
        <v>0</v>
      </c>
      <c r="W110" s="11" t="str">
        <f t="shared" ref="W110" si="123">IF(SUM(H110:H112)&gt;SUM(I110:I112), "Caleb", "Joshua")</f>
        <v>Caleb</v>
      </c>
      <c r="X110" s="11">
        <f t="shared" ref="X110" si="124">ABS(SUM(H110:H112)-SUM(I110:I112))</f>
        <v>2</v>
      </c>
      <c r="Y110" s="11">
        <f t="shared" ref="Y110" si="125">SUM(H110:H112, I110:I112)</f>
        <v>14</v>
      </c>
    </row>
    <row r="111" spans="1:25">
      <c r="A111" s="1" t="s">
        <v>30</v>
      </c>
      <c r="B111" s="1" t="s">
        <v>22</v>
      </c>
      <c r="C111" s="1" t="s">
        <v>16</v>
      </c>
      <c r="D111" s="4">
        <v>45754</v>
      </c>
      <c r="E111" s="2">
        <f t="shared" si="82"/>
        <v>37</v>
      </c>
      <c r="F111" s="2">
        <f t="shared" si="86"/>
        <v>2</v>
      </c>
      <c r="G111" s="1" t="s">
        <v>9</v>
      </c>
      <c r="H111" s="1">
        <v>3</v>
      </c>
      <c r="I111" s="1">
        <v>1</v>
      </c>
      <c r="K111" s="2"/>
      <c r="L111" s="2"/>
      <c r="M111" s="2"/>
      <c r="N111" s="2"/>
      <c r="P111" s="2">
        <f t="shared" si="72"/>
        <v>1</v>
      </c>
      <c r="Q111" s="2">
        <f t="shared" si="73"/>
        <v>1</v>
      </c>
      <c r="R111" s="2">
        <f t="shared" si="74"/>
        <v>0</v>
      </c>
      <c r="S111" s="2">
        <f t="shared" si="75"/>
        <v>0</v>
      </c>
      <c r="T111" s="2">
        <f t="shared" si="76"/>
        <v>0</v>
      </c>
      <c r="U111" s="2">
        <f t="shared" si="77"/>
        <v>0</v>
      </c>
      <c r="V111" s="2">
        <f t="shared" si="78"/>
        <v>0</v>
      </c>
      <c r="W111" s="11"/>
      <c r="X111" s="11"/>
      <c r="Y111" s="11"/>
    </row>
    <row r="112" spans="1:25">
      <c r="A112" s="1" t="s">
        <v>30</v>
      </c>
      <c r="B112" s="1" t="s">
        <v>22</v>
      </c>
      <c r="C112" s="1" t="s">
        <v>16</v>
      </c>
      <c r="D112" s="4">
        <v>45754</v>
      </c>
      <c r="E112" s="2">
        <f t="shared" si="82"/>
        <v>37</v>
      </c>
      <c r="F112" s="2">
        <f t="shared" si="86"/>
        <v>3</v>
      </c>
      <c r="G112" s="1" t="s">
        <v>9</v>
      </c>
      <c r="H112" s="1">
        <v>5</v>
      </c>
      <c r="I112" s="1">
        <v>3</v>
      </c>
      <c r="K112" s="2"/>
      <c r="L112" s="2"/>
      <c r="M112" s="2"/>
      <c r="N112" s="2"/>
      <c r="P112" s="2">
        <f t="shared" si="72"/>
        <v>1</v>
      </c>
      <c r="Q112" s="2">
        <f t="shared" si="73"/>
        <v>1</v>
      </c>
      <c r="R112" s="2">
        <f t="shared" si="74"/>
        <v>0</v>
      </c>
      <c r="S112" s="2">
        <f t="shared" si="75"/>
        <v>0</v>
      </c>
      <c r="T112" s="2">
        <f t="shared" si="76"/>
        <v>0</v>
      </c>
      <c r="U112" s="2">
        <f t="shared" si="77"/>
        <v>0</v>
      </c>
      <c r="V112" s="2">
        <f t="shared" si="78"/>
        <v>0</v>
      </c>
      <c r="W112" s="11"/>
      <c r="X112" s="11"/>
      <c r="Y112" s="11"/>
    </row>
    <row r="113" spans="1:25">
      <c r="A113" s="1" t="s">
        <v>30</v>
      </c>
      <c r="B113" s="1" t="s">
        <v>23</v>
      </c>
      <c r="C113" s="1" t="s">
        <v>16</v>
      </c>
      <c r="D113" s="4">
        <v>45755</v>
      </c>
      <c r="E113" s="2">
        <f t="shared" si="82"/>
        <v>38</v>
      </c>
      <c r="F113" s="2">
        <f t="shared" si="86"/>
        <v>1</v>
      </c>
      <c r="G113" s="1" t="s">
        <v>13</v>
      </c>
      <c r="H113" s="1">
        <v>0</v>
      </c>
      <c r="I113" s="1">
        <v>2</v>
      </c>
      <c r="K113" s="2">
        <v>4</v>
      </c>
      <c r="L113" s="2"/>
      <c r="M113" s="2"/>
      <c r="N113" s="2"/>
      <c r="P113" s="2">
        <f t="shared" si="72"/>
        <v>1</v>
      </c>
      <c r="Q113" s="2">
        <f t="shared" si="73"/>
        <v>1</v>
      </c>
      <c r="R113" s="2">
        <f t="shared" si="74"/>
        <v>0</v>
      </c>
      <c r="S113" s="2">
        <f t="shared" si="75"/>
        <v>1</v>
      </c>
      <c r="T113" s="2">
        <f t="shared" si="76"/>
        <v>0</v>
      </c>
      <c r="U113" s="2">
        <f t="shared" si="77"/>
        <v>0</v>
      </c>
      <c r="V113" s="2">
        <f t="shared" si="78"/>
        <v>0</v>
      </c>
      <c r="W113" s="11" t="str">
        <f t="shared" ref="W113" si="126">IF(SUM(H113:H115)&gt;SUM(I113:I115), "Caleb", "Joshua")</f>
        <v>Joshua</v>
      </c>
      <c r="X113" s="11">
        <f t="shared" ref="X113" si="127">ABS(SUM(H113:H115)-SUM(I113:I115))</f>
        <v>3</v>
      </c>
      <c r="Y113" s="11">
        <f t="shared" ref="Y113" si="128">SUM(H113:H115, I113:I115)</f>
        <v>5</v>
      </c>
    </row>
    <row r="114" spans="1:25">
      <c r="A114" s="1" t="s">
        <v>30</v>
      </c>
      <c r="B114" s="1" t="s">
        <v>23</v>
      </c>
      <c r="C114" s="1" t="s">
        <v>16</v>
      </c>
      <c r="D114" s="4">
        <v>45755</v>
      </c>
      <c r="E114" s="2">
        <f t="shared" si="82"/>
        <v>38</v>
      </c>
      <c r="F114" s="2">
        <f t="shared" si="86"/>
        <v>2</v>
      </c>
      <c r="G114" s="1" t="s">
        <v>13</v>
      </c>
      <c r="H114" s="1">
        <v>0</v>
      </c>
      <c r="I114" s="1">
        <v>1</v>
      </c>
      <c r="K114" s="2">
        <v>4</v>
      </c>
      <c r="L114" s="2"/>
      <c r="M114" s="2"/>
      <c r="N114" s="2"/>
      <c r="P114" s="2">
        <f t="shared" si="72"/>
        <v>1</v>
      </c>
      <c r="Q114" s="2">
        <f t="shared" si="73"/>
        <v>1</v>
      </c>
      <c r="R114" s="2">
        <f t="shared" si="74"/>
        <v>0</v>
      </c>
      <c r="S114" s="2">
        <f t="shared" si="75"/>
        <v>1</v>
      </c>
      <c r="T114" s="2">
        <f t="shared" si="76"/>
        <v>0</v>
      </c>
      <c r="U114" s="2">
        <f t="shared" si="77"/>
        <v>0</v>
      </c>
      <c r="V114" s="2">
        <f t="shared" si="78"/>
        <v>0</v>
      </c>
      <c r="W114" s="11"/>
      <c r="X114" s="11"/>
      <c r="Y114" s="11"/>
    </row>
    <row r="115" spans="1:25">
      <c r="A115" s="1" t="s">
        <v>30</v>
      </c>
      <c r="B115" s="1" t="s">
        <v>23</v>
      </c>
      <c r="C115" s="1" t="s">
        <v>16</v>
      </c>
      <c r="D115" s="4">
        <v>45755</v>
      </c>
      <c r="E115" s="2">
        <f t="shared" si="82"/>
        <v>38</v>
      </c>
      <c r="F115" s="2">
        <f t="shared" si="86"/>
        <v>3</v>
      </c>
      <c r="G115" s="1" t="s">
        <v>13</v>
      </c>
      <c r="H115" s="1">
        <v>1</v>
      </c>
      <c r="I115" s="1">
        <v>1</v>
      </c>
      <c r="K115" s="2">
        <v>1</v>
      </c>
      <c r="L115" s="2"/>
      <c r="M115" s="2"/>
      <c r="N115" s="2"/>
      <c r="P115" s="2">
        <f t="shared" si="72"/>
        <v>1</v>
      </c>
      <c r="Q115" s="2">
        <f t="shared" si="73"/>
        <v>1</v>
      </c>
      <c r="R115" s="2">
        <f t="shared" si="74"/>
        <v>0</v>
      </c>
      <c r="S115" s="2">
        <f t="shared" si="75"/>
        <v>1</v>
      </c>
      <c r="T115" s="2">
        <f t="shared" si="76"/>
        <v>0</v>
      </c>
      <c r="U115" s="2">
        <f t="shared" si="77"/>
        <v>0</v>
      </c>
      <c r="V115" s="2">
        <f t="shared" si="78"/>
        <v>0</v>
      </c>
      <c r="W115" s="11"/>
      <c r="X115" s="11"/>
      <c r="Y115" s="11"/>
    </row>
    <row r="116" spans="1:25">
      <c r="A116" s="1" t="s">
        <v>30</v>
      </c>
      <c r="B116" s="1" t="s">
        <v>22</v>
      </c>
      <c r="C116" s="1" t="s">
        <v>16</v>
      </c>
      <c r="D116" s="4">
        <v>45756</v>
      </c>
      <c r="E116" s="2">
        <f t="shared" si="82"/>
        <v>39</v>
      </c>
      <c r="F116" s="2">
        <f t="shared" si="86"/>
        <v>1</v>
      </c>
      <c r="G116" s="1" t="s">
        <v>11</v>
      </c>
      <c r="H116" s="1">
        <v>5</v>
      </c>
      <c r="I116" s="1">
        <v>3</v>
      </c>
      <c r="K116" s="2"/>
      <c r="L116" s="2"/>
      <c r="M116" s="2"/>
      <c r="N116" s="2"/>
      <c r="P116" s="2">
        <f t="shared" si="72"/>
        <v>1</v>
      </c>
      <c r="Q116" s="2">
        <f t="shared" si="73"/>
        <v>1</v>
      </c>
      <c r="R116" s="2">
        <f t="shared" si="74"/>
        <v>0</v>
      </c>
      <c r="S116" s="2">
        <f t="shared" si="75"/>
        <v>0</v>
      </c>
      <c r="T116" s="2">
        <f t="shared" si="76"/>
        <v>0</v>
      </c>
      <c r="U116" s="2">
        <f t="shared" si="77"/>
        <v>0</v>
      </c>
      <c r="V116" s="2">
        <f t="shared" si="78"/>
        <v>0</v>
      </c>
      <c r="W116" s="11" t="str">
        <f t="shared" ref="W116" si="129">IF(SUM(H116:H118)&gt;SUM(I116:I118), "Caleb", "Joshua")</f>
        <v>Caleb</v>
      </c>
      <c r="X116" s="11">
        <f t="shared" ref="X116" si="130">ABS(SUM(H116:H118)-SUM(I116:I118))</f>
        <v>9</v>
      </c>
      <c r="Y116" s="11">
        <f t="shared" ref="Y116" si="131">SUM(H116:H118, I116:I118)</f>
        <v>21</v>
      </c>
    </row>
    <row r="117" spans="1:25">
      <c r="A117" s="1" t="s">
        <v>30</v>
      </c>
      <c r="B117" s="1" t="s">
        <v>22</v>
      </c>
      <c r="C117" s="1" t="s">
        <v>16</v>
      </c>
      <c r="D117" s="4">
        <v>45756</v>
      </c>
      <c r="E117" s="2">
        <f t="shared" si="82"/>
        <v>39</v>
      </c>
      <c r="F117" s="2">
        <f t="shared" si="86"/>
        <v>2</v>
      </c>
      <c r="G117" s="1" t="s">
        <v>11</v>
      </c>
      <c r="H117" s="1">
        <v>7</v>
      </c>
      <c r="I117" s="1">
        <v>1</v>
      </c>
      <c r="K117" s="2"/>
      <c r="L117" s="2"/>
      <c r="M117" s="2"/>
      <c r="N117" s="2"/>
      <c r="P117" s="2">
        <f t="shared" si="72"/>
        <v>1</v>
      </c>
      <c r="Q117" s="2">
        <f t="shared" si="73"/>
        <v>1</v>
      </c>
      <c r="R117" s="2">
        <f t="shared" si="74"/>
        <v>0</v>
      </c>
      <c r="S117" s="2">
        <f t="shared" si="75"/>
        <v>0</v>
      </c>
      <c r="T117" s="2">
        <f t="shared" si="76"/>
        <v>0</v>
      </c>
      <c r="U117" s="2">
        <f t="shared" si="77"/>
        <v>0</v>
      </c>
      <c r="V117" s="2">
        <f t="shared" si="78"/>
        <v>0</v>
      </c>
      <c r="W117" s="11"/>
      <c r="X117" s="11"/>
      <c r="Y117" s="11"/>
    </row>
    <row r="118" spans="1:25">
      <c r="A118" s="1" t="s">
        <v>30</v>
      </c>
      <c r="B118" s="1" t="s">
        <v>22</v>
      </c>
      <c r="C118" s="1" t="s">
        <v>16</v>
      </c>
      <c r="D118" s="4">
        <v>45756</v>
      </c>
      <c r="E118" s="2">
        <f t="shared" si="82"/>
        <v>39</v>
      </c>
      <c r="F118" s="2">
        <f t="shared" si="86"/>
        <v>3</v>
      </c>
      <c r="G118" s="1" t="s">
        <v>11</v>
      </c>
      <c r="H118" s="1">
        <v>3</v>
      </c>
      <c r="I118" s="1">
        <v>2</v>
      </c>
      <c r="K118" s="2"/>
      <c r="L118" s="2"/>
      <c r="M118" s="2"/>
      <c r="N118" s="2"/>
      <c r="P118" s="2">
        <f t="shared" si="72"/>
        <v>1</v>
      </c>
      <c r="Q118" s="2">
        <f t="shared" si="73"/>
        <v>1</v>
      </c>
      <c r="R118" s="2">
        <f t="shared" si="74"/>
        <v>0</v>
      </c>
      <c r="S118" s="2">
        <f t="shared" si="75"/>
        <v>0</v>
      </c>
      <c r="T118" s="2">
        <f t="shared" si="76"/>
        <v>0</v>
      </c>
      <c r="U118" s="2">
        <f t="shared" si="77"/>
        <v>0</v>
      </c>
      <c r="V118" s="2">
        <f t="shared" si="78"/>
        <v>0</v>
      </c>
      <c r="W118" s="11"/>
      <c r="X118" s="11"/>
      <c r="Y118" s="11"/>
    </row>
    <row r="119" spans="1:25">
      <c r="A119" s="1" t="s">
        <v>30</v>
      </c>
      <c r="B119" s="1" t="s">
        <v>21</v>
      </c>
      <c r="C119" s="1" t="s">
        <v>16</v>
      </c>
      <c r="D119" s="4">
        <v>45756</v>
      </c>
      <c r="E119" s="2">
        <f t="shared" si="82"/>
        <v>40</v>
      </c>
      <c r="F119" s="2">
        <f t="shared" si="86"/>
        <v>1</v>
      </c>
      <c r="G119" s="1" t="s">
        <v>11</v>
      </c>
      <c r="H119" s="1">
        <v>1</v>
      </c>
      <c r="I119" s="1">
        <v>3</v>
      </c>
      <c r="K119" s="2"/>
      <c r="L119" s="2"/>
      <c r="M119" s="2"/>
      <c r="N119" s="2"/>
      <c r="P119" s="2">
        <f t="shared" si="72"/>
        <v>1</v>
      </c>
      <c r="Q119" s="2">
        <f t="shared" si="73"/>
        <v>1</v>
      </c>
      <c r="R119" s="2">
        <f t="shared" si="74"/>
        <v>0</v>
      </c>
      <c r="S119" s="2">
        <f t="shared" si="75"/>
        <v>0</v>
      </c>
      <c r="T119" s="2">
        <f t="shared" si="76"/>
        <v>0</v>
      </c>
      <c r="U119" s="2">
        <f t="shared" si="77"/>
        <v>0</v>
      </c>
      <c r="V119" s="2">
        <f t="shared" si="78"/>
        <v>0</v>
      </c>
      <c r="W119" s="11" t="str">
        <f t="shared" ref="W119" si="132">IF(SUM(H119:H121)&gt;SUM(I119:I121), "Caleb", "Joshua")</f>
        <v>Caleb</v>
      </c>
      <c r="X119" s="11">
        <f t="shared" ref="X119" si="133">ABS(SUM(H119:H121)-SUM(I119:I121))</f>
        <v>2</v>
      </c>
      <c r="Y119" s="11">
        <f t="shared" ref="Y119" si="134">SUM(H119:H121, I119:I121)</f>
        <v>14</v>
      </c>
    </row>
    <row r="120" spans="1:25">
      <c r="A120" s="1" t="s">
        <v>30</v>
      </c>
      <c r="B120" s="1" t="s">
        <v>21</v>
      </c>
      <c r="C120" s="1" t="s">
        <v>16</v>
      </c>
      <c r="D120" s="4">
        <v>45756</v>
      </c>
      <c r="E120" s="2">
        <f t="shared" si="82"/>
        <v>40</v>
      </c>
      <c r="F120" s="2">
        <f t="shared" si="86"/>
        <v>2</v>
      </c>
      <c r="G120" s="1" t="s">
        <v>11</v>
      </c>
      <c r="H120" s="1">
        <v>2</v>
      </c>
      <c r="I120" s="1">
        <v>3</v>
      </c>
      <c r="K120" s="2"/>
      <c r="L120" s="2"/>
      <c r="M120" s="2"/>
      <c r="N120" s="2"/>
      <c r="P120" s="2">
        <f t="shared" si="72"/>
        <v>1</v>
      </c>
      <c r="Q120" s="2">
        <f t="shared" si="73"/>
        <v>1</v>
      </c>
      <c r="R120" s="2">
        <f t="shared" si="74"/>
        <v>0</v>
      </c>
      <c r="S120" s="2">
        <f t="shared" si="75"/>
        <v>0</v>
      </c>
      <c r="T120" s="2">
        <f t="shared" si="76"/>
        <v>0</v>
      </c>
      <c r="U120" s="2">
        <f t="shared" si="77"/>
        <v>0</v>
      </c>
      <c r="V120" s="2">
        <f t="shared" si="78"/>
        <v>0</v>
      </c>
      <c r="W120" s="11"/>
      <c r="X120" s="11"/>
      <c r="Y120" s="11"/>
    </row>
    <row r="121" spans="1:25">
      <c r="A121" s="1" t="s">
        <v>30</v>
      </c>
      <c r="B121" s="1" t="s">
        <v>21</v>
      </c>
      <c r="C121" s="1" t="s">
        <v>16</v>
      </c>
      <c r="D121" s="4">
        <v>45756</v>
      </c>
      <c r="E121" s="2">
        <f t="shared" si="82"/>
        <v>40</v>
      </c>
      <c r="F121" s="2">
        <f t="shared" si="86"/>
        <v>3</v>
      </c>
      <c r="G121" s="1" t="s">
        <v>11</v>
      </c>
      <c r="H121" s="1">
        <v>5</v>
      </c>
      <c r="I121" s="1">
        <v>0</v>
      </c>
      <c r="K121" s="2"/>
      <c r="L121" s="2"/>
      <c r="M121" s="2"/>
      <c r="N121" s="2"/>
      <c r="P121" s="2">
        <f t="shared" si="72"/>
        <v>1</v>
      </c>
      <c r="Q121" s="2">
        <f t="shared" si="73"/>
        <v>1</v>
      </c>
      <c r="R121" s="2">
        <f t="shared" si="74"/>
        <v>0</v>
      </c>
      <c r="S121" s="2">
        <f t="shared" si="75"/>
        <v>0</v>
      </c>
      <c r="T121" s="2">
        <f t="shared" si="76"/>
        <v>0</v>
      </c>
      <c r="U121" s="2">
        <f t="shared" si="77"/>
        <v>0</v>
      </c>
      <c r="V121" s="2">
        <f t="shared" si="78"/>
        <v>0</v>
      </c>
      <c r="W121" s="11"/>
      <c r="X121" s="11"/>
      <c r="Y121" s="11"/>
    </row>
    <row r="122" spans="1:25">
      <c r="A122" s="1" t="s">
        <v>30</v>
      </c>
      <c r="B122" s="1" t="s">
        <v>23</v>
      </c>
      <c r="C122" s="1" t="s">
        <v>16</v>
      </c>
      <c r="D122" s="4">
        <v>45756</v>
      </c>
      <c r="E122" s="2">
        <f t="shared" si="82"/>
        <v>41</v>
      </c>
      <c r="F122" s="2">
        <f t="shared" si="86"/>
        <v>1</v>
      </c>
      <c r="G122" s="1" t="s">
        <v>11</v>
      </c>
      <c r="H122" s="1">
        <v>0</v>
      </c>
      <c r="I122" s="1">
        <v>2</v>
      </c>
      <c r="K122" s="2"/>
      <c r="L122" s="2"/>
      <c r="M122" s="2"/>
      <c r="N122" s="2"/>
      <c r="P122" s="2">
        <f t="shared" si="72"/>
        <v>1</v>
      </c>
      <c r="Q122" s="2">
        <f t="shared" si="73"/>
        <v>1</v>
      </c>
      <c r="R122" s="2">
        <f t="shared" si="74"/>
        <v>0</v>
      </c>
      <c r="S122" s="2">
        <f t="shared" si="75"/>
        <v>0</v>
      </c>
      <c r="T122" s="2">
        <f t="shared" si="76"/>
        <v>0</v>
      </c>
      <c r="U122" s="2">
        <f t="shared" si="77"/>
        <v>0</v>
      </c>
      <c r="V122" s="2">
        <f t="shared" si="78"/>
        <v>0</v>
      </c>
      <c r="W122" s="11" t="str">
        <f t="shared" ref="W122" si="135">IF(SUM(H122:H124)&gt;SUM(I122:I124), "Caleb", "Joshua")</f>
        <v>Caleb</v>
      </c>
      <c r="X122" s="11">
        <f t="shared" ref="X122" si="136">ABS(SUM(H122:H124)-SUM(I122:I124))</f>
        <v>2</v>
      </c>
      <c r="Y122" s="11">
        <f t="shared" ref="Y122" si="137">SUM(H122:H124, I122:I124)</f>
        <v>6</v>
      </c>
    </row>
    <row r="123" spans="1:25">
      <c r="A123" s="1" t="s">
        <v>30</v>
      </c>
      <c r="B123" s="1" t="s">
        <v>23</v>
      </c>
      <c r="C123" s="1" t="s">
        <v>16</v>
      </c>
      <c r="D123" s="4">
        <v>45756</v>
      </c>
      <c r="E123" s="2">
        <f t="shared" si="82"/>
        <v>41</v>
      </c>
      <c r="F123" s="2">
        <f t="shared" si="86"/>
        <v>2</v>
      </c>
      <c r="G123" s="1" t="s">
        <v>11</v>
      </c>
      <c r="H123" s="1">
        <v>3</v>
      </c>
      <c r="I123" s="1">
        <v>0</v>
      </c>
      <c r="K123" s="2"/>
      <c r="L123" s="2"/>
      <c r="M123" s="2"/>
      <c r="N123" s="2"/>
      <c r="P123" s="2">
        <f t="shared" si="72"/>
        <v>1</v>
      </c>
      <c r="Q123" s="2">
        <f t="shared" si="73"/>
        <v>1</v>
      </c>
      <c r="R123" s="2">
        <f t="shared" si="74"/>
        <v>0</v>
      </c>
      <c r="S123" s="2">
        <f t="shared" si="75"/>
        <v>0</v>
      </c>
      <c r="T123" s="2">
        <f t="shared" si="76"/>
        <v>0</v>
      </c>
      <c r="U123" s="2">
        <f t="shared" si="77"/>
        <v>0</v>
      </c>
      <c r="V123" s="2">
        <f t="shared" si="78"/>
        <v>0</v>
      </c>
      <c r="W123" s="11"/>
      <c r="X123" s="11"/>
      <c r="Y123" s="11"/>
    </row>
    <row r="124" spans="1:25">
      <c r="A124" s="1" t="s">
        <v>30</v>
      </c>
      <c r="B124" s="1" t="s">
        <v>23</v>
      </c>
      <c r="C124" s="1" t="s">
        <v>16</v>
      </c>
      <c r="D124" s="4">
        <v>45756</v>
      </c>
      <c r="E124" s="2">
        <f t="shared" si="82"/>
        <v>41</v>
      </c>
      <c r="F124" s="2">
        <f t="shared" si="86"/>
        <v>3</v>
      </c>
      <c r="G124" s="1" t="s">
        <v>11</v>
      </c>
      <c r="H124" s="1">
        <v>1</v>
      </c>
      <c r="I124" s="1">
        <v>0</v>
      </c>
      <c r="K124" s="2"/>
      <c r="L124" s="2"/>
      <c r="M124" s="2"/>
      <c r="N124" s="2"/>
      <c r="P124" s="2">
        <f t="shared" si="72"/>
        <v>1</v>
      </c>
      <c r="Q124" s="2">
        <f t="shared" si="73"/>
        <v>1</v>
      </c>
      <c r="R124" s="2">
        <f t="shared" si="74"/>
        <v>0</v>
      </c>
      <c r="S124" s="2">
        <f t="shared" si="75"/>
        <v>0</v>
      </c>
      <c r="T124" s="2">
        <f t="shared" si="76"/>
        <v>0</v>
      </c>
      <c r="U124" s="2">
        <f t="shared" si="77"/>
        <v>0</v>
      </c>
      <c r="V124" s="2">
        <f t="shared" si="78"/>
        <v>0</v>
      </c>
      <c r="W124" s="11"/>
      <c r="X124" s="11"/>
      <c r="Y124" s="11"/>
    </row>
    <row r="125" spans="1:25">
      <c r="A125" s="1" t="s">
        <v>30</v>
      </c>
      <c r="B125" s="1" t="s">
        <v>21</v>
      </c>
      <c r="C125" s="1" t="s">
        <v>16</v>
      </c>
      <c r="D125" s="4">
        <v>45757</v>
      </c>
      <c r="E125" s="2">
        <f t="shared" si="82"/>
        <v>42</v>
      </c>
      <c r="F125" s="2">
        <f t="shared" si="86"/>
        <v>1</v>
      </c>
      <c r="G125" s="1" t="s">
        <v>9</v>
      </c>
      <c r="H125" s="1">
        <v>3</v>
      </c>
      <c r="I125" s="1">
        <v>1</v>
      </c>
      <c r="K125" s="2"/>
      <c r="L125" s="2"/>
      <c r="M125" s="2"/>
      <c r="N125" s="2"/>
      <c r="P125" s="2">
        <f t="shared" si="72"/>
        <v>1</v>
      </c>
      <c r="Q125" s="2">
        <f t="shared" si="73"/>
        <v>1</v>
      </c>
      <c r="R125" s="2">
        <f t="shared" si="74"/>
        <v>0</v>
      </c>
      <c r="S125" s="2">
        <f t="shared" si="75"/>
        <v>0</v>
      </c>
      <c r="T125" s="2">
        <f t="shared" si="76"/>
        <v>0</v>
      </c>
      <c r="U125" s="2">
        <f t="shared" si="77"/>
        <v>0</v>
      </c>
      <c r="V125" s="2">
        <f t="shared" si="78"/>
        <v>0</v>
      </c>
      <c r="W125" s="11" t="str">
        <f t="shared" ref="W125" si="138">IF(SUM(H125:H127)&gt;SUM(I125:I127), "Caleb", "Joshua")</f>
        <v>Joshua</v>
      </c>
      <c r="X125" s="11">
        <f t="shared" ref="X125" si="139">ABS(SUM(H125:H127)-SUM(I125:I127))</f>
        <v>1</v>
      </c>
      <c r="Y125" s="11">
        <f t="shared" ref="Y125" si="140">SUM(H125:H127, I125:I127)</f>
        <v>11</v>
      </c>
    </row>
    <row r="126" spans="1:25">
      <c r="A126" s="1" t="s">
        <v>30</v>
      </c>
      <c r="B126" s="1" t="s">
        <v>21</v>
      </c>
      <c r="C126" s="1" t="s">
        <v>16</v>
      </c>
      <c r="D126" s="4">
        <v>45757</v>
      </c>
      <c r="E126" s="2">
        <f t="shared" si="82"/>
        <v>42</v>
      </c>
      <c r="F126" s="2">
        <f t="shared" si="86"/>
        <v>2</v>
      </c>
      <c r="G126" s="1" t="s">
        <v>9</v>
      </c>
      <c r="H126" s="1">
        <v>1</v>
      </c>
      <c r="I126" s="1">
        <v>2</v>
      </c>
      <c r="K126" s="2"/>
      <c r="L126" s="2"/>
      <c r="M126" s="2"/>
      <c r="N126" s="2"/>
      <c r="P126" s="2">
        <f t="shared" si="72"/>
        <v>1</v>
      </c>
      <c r="Q126" s="2">
        <f t="shared" si="73"/>
        <v>1</v>
      </c>
      <c r="R126" s="2">
        <f t="shared" si="74"/>
        <v>0</v>
      </c>
      <c r="S126" s="2">
        <f t="shared" si="75"/>
        <v>0</v>
      </c>
      <c r="T126" s="2">
        <f t="shared" si="76"/>
        <v>0</v>
      </c>
      <c r="U126" s="2">
        <f t="shared" si="77"/>
        <v>0</v>
      </c>
      <c r="V126" s="2">
        <f t="shared" si="78"/>
        <v>0</v>
      </c>
      <c r="W126" s="11"/>
      <c r="X126" s="11"/>
      <c r="Y126" s="11"/>
    </row>
    <row r="127" spans="1:25">
      <c r="A127" s="1" t="s">
        <v>30</v>
      </c>
      <c r="B127" s="1" t="s">
        <v>21</v>
      </c>
      <c r="C127" s="1" t="s">
        <v>16</v>
      </c>
      <c r="D127" s="4">
        <v>45757</v>
      </c>
      <c r="E127" s="2">
        <f t="shared" si="82"/>
        <v>42</v>
      </c>
      <c r="F127" s="2">
        <f t="shared" si="86"/>
        <v>3</v>
      </c>
      <c r="G127" s="1" t="s">
        <v>9</v>
      </c>
      <c r="H127" s="1">
        <v>1</v>
      </c>
      <c r="I127" s="1">
        <v>3</v>
      </c>
      <c r="K127" s="2"/>
      <c r="L127" s="2"/>
      <c r="M127" s="2"/>
      <c r="N127" s="2"/>
      <c r="P127" s="2">
        <f t="shared" si="72"/>
        <v>1</v>
      </c>
      <c r="Q127" s="2">
        <f t="shared" si="73"/>
        <v>1</v>
      </c>
      <c r="R127" s="2">
        <f t="shared" si="74"/>
        <v>0</v>
      </c>
      <c r="S127" s="2">
        <f t="shared" si="75"/>
        <v>0</v>
      </c>
      <c r="T127" s="2">
        <f t="shared" si="76"/>
        <v>0</v>
      </c>
      <c r="U127" s="2">
        <f t="shared" si="77"/>
        <v>0</v>
      </c>
      <c r="V127" s="2">
        <f t="shared" si="78"/>
        <v>0</v>
      </c>
      <c r="W127" s="11"/>
      <c r="X127" s="11"/>
      <c r="Y127" s="11"/>
    </row>
    <row r="128" spans="1:25">
      <c r="A128" s="1" t="s">
        <v>30</v>
      </c>
      <c r="B128" s="1" t="s">
        <v>22</v>
      </c>
      <c r="C128" s="1" t="s">
        <v>16</v>
      </c>
      <c r="D128" s="4">
        <v>45761</v>
      </c>
      <c r="E128" s="2">
        <f t="shared" si="82"/>
        <v>43</v>
      </c>
      <c r="F128" s="2">
        <f t="shared" si="86"/>
        <v>1</v>
      </c>
      <c r="G128" s="1" t="s">
        <v>15</v>
      </c>
      <c r="H128" s="1">
        <v>7</v>
      </c>
      <c r="I128" s="1">
        <v>1</v>
      </c>
      <c r="K128" s="2">
        <v>2</v>
      </c>
      <c r="L128" s="2"/>
      <c r="M128" s="2"/>
      <c r="N128" s="2"/>
      <c r="P128" s="2">
        <f t="shared" si="72"/>
        <v>1</v>
      </c>
      <c r="Q128" s="2">
        <f t="shared" si="73"/>
        <v>1</v>
      </c>
      <c r="R128" s="2">
        <f t="shared" si="74"/>
        <v>0</v>
      </c>
      <c r="S128" s="2">
        <f t="shared" si="75"/>
        <v>1</v>
      </c>
      <c r="T128" s="2">
        <f t="shared" si="76"/>
        <v>0</v>
      </c>
      <c r="U128" s="2">
        <f t="shared" si="77"/>
        <v>0</v>
      </c>
      <c r="V128" s="2">
        <f t="shared" si="78"/>
        <v>0</v>
      </c>
      <c r="W128" s="11" t="str">
        <f t="shared" ref="W128" si="141">IF(SUM(H128:H130)&gt;SUM(I128:I130), "Caleb", "Joshua")</f>
        <v>Caleb</v>
      </c>
      <c r="X128" s="11">
        <f t="shared" ref="X128" si="142">ABS(SUM(H128:H130)-SUM(I128:I130))</f>
        <v>1</v>
      </c>
      <c r="Y128" s="11">
        <f t="shared" ref="Y128" si="143">SUM(H128:H130, I128:I130)</f>
        <v>15</v>
      </c>
    </row>
    <row r="129" spans="1:25">
      <c r="A129" s="1" t="s">
        <v>30</v>
      </c>
      <c r="B129" s="1" t="s">
        <v>22</v>
      </c>
      <c r="C129" s="1" t="s">
        <v>16</v>
      </c>
      <c r="D129" s="4">
        <v>45761</v>
      </c>
      <c r="E129" s="2">
        <f t="shared" si="82"/>
        <v>43</v>
      </c>
      <c r="F129" s="2">
        <f t="shared" si="86"/>
        <v>2</v>
      </c>
      <c r="G129" s="1" t="s">
        <v>15</v>
      </c>
      <c r="H129" s="1">
        <v>0</v>
      </c>
      <c r="I129" s="1">
        <v>2</v>
      </c>
      <c r="K129" s="2">
        <v>2</v>
      </c>
      <c r="L129" s="2"/>
      <c r="M129" s="2"/>
      <c r="N129" s="2"/>
      <c r="P129" s="2">
        <f t="shared" si="72"/>
        <v>1</v>
      </c>
      <c r="Q129" s="2">
        <f t="shared" si="73"/>
        <v>1</v>
      </c>
      <c r="R129" s="2">
        <f t="shared" si="74"/>
        <v>0</v>
      </c>
      <c r="S129" s="2">
        <f t="shared" si="75"/>
        <v>1</v>
      </c>
      <c r="T129" s="2">
        <f t="shared" si="76"/>
        <v>0</v>
      </c>
      <c r="U129" s="2">
        <f t="shared" si="77"/>
        <v>0</v>
      </c>
      <c r="V129" s="2">
        <f t="shared" si="78"/>
        <v>0</v>
      </c>
      <c r="W129" s="11"/>
      <c r="X129" s="11"/>
      <c r="Y129" s="11"/>
    </row>
    <row r="130" spans="1:25">
      <c r="A130" s="1" t="s">
        <v>30</v>
      </c>
      <c r="B130" s="1" t="s">
        <v>22</v>
      </c>
      <c r="C130" s="1" t="s">
        <v>16</v>
      </c>
      <c r="D130" s="4">
        <v>45761</v>
      </c>
      <c r="E130" s="2">
        <f t="shared" si="82"/>
        <v>43</v>
      </c>
      <c r="F130" s="2">
        <f t="shared" si="86"/>
        <v>3</v>
      </c>
      <c r="G130" s="1" t="s">
        <v>15</v>
      </c>
      <c r="H130" s="1">
        <v>1</v>
      </c>
      <c r="I130" s="1">
        <v>4</v>
      </c>
      <c r="K130" s="2">
        <v>0</v>
      </c>
      <c r="L130" s="2"/>
      <c r="M130" s="2"/>
      <c r="N130" s="2"/>
      <c r="P130" s="2">
        <f t="shared" si="72"/>
        <v>1</v>
      </c>
      <c r="Q130" s="2">
        <f t="shared" si="73"/>
        <v>1</v>
      </c>
      <c r="R130" s="2">
        <f t="shared" si="74"/>
        <v>0</v>
      </c>
      <c r="S130" s="2">
        <f t="shared" si="75"/>
        <v>1</v>
      </c>
      <c r="T130" s="2">
        <f t="shared" si="76"/>
        <v>0</v>
      </c>
      <c r="U130" s="2">
        <f t="shared" si="77"/>
        <v>0</v>
      </c>
      <c r="V130" s="2">
        <f t="shared" si="78"/>
        <v>0</v>
      </c>
      <c r="W130" s="11"/>
      <c r="X130" s="11"/>
      <c r="Y130" s="11"/>
    </row>
    <row r="131" spans="1:25">
      <c r="A131" s="1" t="s">
        <v>30</v>
      </c>
      <c r="B131" s="1" t="s">
        <v>22</v>
      </c>
      <c r="C131" s="1" t="s">
        <v>16</v>
      </c>
      <c r="D131" s="4">
        <v>45762</v>
      </c>
      <c r="E131" s="2">
        <f t="shared" si="82"/>
        <v>44</v>
      </c>
      <c r="F131" s="2">
        <f t="shared" si="86"/>
        <v>1</v>
      </c>
      <c r="G131" s="1" t="s">
        <v>28</v>
      </c>
      <c r="H131" s="1">
        <v>0</v>
      </c>
      <c r="I131" s="1">
        <v>0</v>
      </c>
      <c r="K131" s="2"/>
      <c r="L131" s="2"/>
      <c r="M131" s="2"/>
      <c r="N131" s="2">
        <v>1</v>
      </c>
      <c r="P131" s="2">
        <f t="shared" ref="P131:P194" si="144">COUNTA(H131)</f>
        <v>1</v>
      </c>
      <c r="Q131" s="2">
        <f t="shared" ref="Q131:Q194" si="145">COUNTA(I131)</f>
        <v>1</v>
      </c>
      <c r="R131" s="2">
        <f t="shared" ref="R131:R194" si="146">COUNTA(J131)</f>
        <v>0</v>
      </c>
      <c r="S131" s="2">
        <f t="shared" ref="S131:S194" si="147">COUNTA(K131)</f>
        <v>0</v>
      </c>
      <c r="T131" s="2">
        <f t="shared" ref="T131:T194" si="148">COUNTA(L131)</f>
        <v>0</v>
      </c>
      <c r="U131" s="2">
        <f t="shared" ref="U131:U194" si="149">COUNTA(M131)</f>
        <v>0</v>
      </c>
      <c r="V131" s="2">
        <f t="shared" ref="V131:V194" si="150">COUNTA(N131)</f>
        <v>1</v>
      </c>
      <c r="W131" s="11" t="str">
        <f t="shared" ref="W131" si="151">IF(SUM(H131:H133)&gt;SUM(I131:I133), "Caleb", "Joshua")</f>
        <v>Caleb</v>
      </c>
      <c r="X131" s="11">
        <f t="shared" ref="X131" si="152">ABS(SUM(H131:H133)-SUM(I131:I133))</f>
        <v>2</v>
      </c>
      <c r="Y131" s="11">
        <f t="shared" ref="Y131" si="153">SUM(H131:H133, I131:I133)</f>
        <v>12</v>
      </c>
    </row>
    <row r="132" spans="1:25">
      <c r="A132" s="1" t="s">
        <v>30</v>
      </c>
      <c r="B132" s="1" t="s">
        <v>22</v>
      </c>
      <c r="C132" s="1" t="s">
        <v>16</v>
      </c>
      <c r="D132" s="4">
        <v>45762</v>
      </c>
      <c r="E132" s="2">
        <f t="shared" si="82"/>
        <v>44</v>
      </c>
      <c r="F132" s="2">
        <f t="shared" si="86"/>
        <v>2</v>
      </c>
      <c r="G132" s="1" t="s">
        <v>28</v>
      </c>
      <c r="H132" s="1">
        <v>1</v>
      </c>
      <c r="I132" s="1">
        <v>2</v>
      </c>
      <c r="K132" s="2"/>
      <c r="L132" s="2"/>
      <c r="M132" s="2"/>
      <c r="N132" s="2">
        <v>1</v>
      </c>
      <c r="P132" s="2">
        <f t="shared" si="144"/>
        <v>1</v>
      </c>
      <c r="Q132" s="2">
        <f t="shared" si="145"/>
        <v>1</v>
      </c>
      <c r="R132" s="2">
        <f t="shared" si="146"/>
        <v>0</v>
      </c>
      <c r="S132" s="2">
        <f t="shared" si="147"/>
        <v>0</v>
      </c>
      <c r="T132" s="2">
        <f t="shared" si="148"/>
        <v>0</v>
      </c>
      <c r="U132" s="2">
        <f t="shared" si="149"/>
        <v>0</v>
      </c>
      <c r="V132" s="2">
        <f t="shared" si="150"/>
        <v>1</v>
      </c>
      <c r="W132" s="11"/>
      <c r="X132" s="11"/>
      <c r="Y132" s="11"/>
    </row>
    <row r="133" spans="1:25">
      <c r="A133" s="1" t="s">
        <v>30</v>
      </c>
      <c r="B133" s="1" t="s">
        <v>22</v>
      </c>
      <c r="C133" s="1" t="s">
        <v>16</v>
      </c>
      <c r="D133" s="4">
        <v>45762</v>
      </c>
      <c r="E133" s="2">
        <f t="shared" si="82"/>
        <v>44</v>
      </c>
      <c r="F133" s="2">
        <f t="shared" si="86"/>
        <v>3</v>
      </c>
      <c r="G133" s="1" t="s">
        <v>28</v>
      </c>
      <c r="H133" s="1">
        <v>6</v>
      </c>
      <c r="I133" s="1">
        <v>3</v>
      </c>
      <c r="K133" s="2"/>
      <c r="L133" s="2"/>
      <c r="M133" s="2"/>
      <c r="N133" s="2">
        <v>0</v>
      </c>
      <c r="P133" s="2">
        <f t="shared" si="144"/>
        <v>1</v>
      </c>
      <c r="Q133" s="2">
        <f t="shared" si="145"/>
        <v>1</v>
      </c>
      <c r="R133" s="2">
        <f t="shared" si="146"/>
        <v>0</v>
      </c>
      <c r="S133" s="2">
        <f t="shared" si="147"/>
        <v>0</v>
      </c>
      <c r="T133" s="2">
        <f t="shared" si="148"/>
        <v>0</v>
      </c>
      <c r="U133" s="2">
        <f t="shared" si="149"/>
        <v>0</v>
      </c>
      <c r="V133" s="2">
        <f t="shared" si="150"/>
        <v>1</v>
      </c>
      <c r="W133" s="11"/>
      <c r="X133" s="11"/>
      <c r="Y133" s="11"/>
    </row>
    <row r="134" spans="1:25">
      <c r="A134" s="1" t="s">
        <v>31</v>
      </c>
      <c r="B134" s="1" t="s">
        <v>22</v>
      </c>
      <c r="C134" s="1" t="s">
        <v>16</v>
      </c>
      <c r="D134" s="4">
        <v>45762</v>
      </c>
      <c r="E134" s="2">
        <f t="shared" si="82"/>
        <v>45</v>
      </c>
      <c r="F134" s="2">
        <f t="shared" si="86"/>
        <v>1</v>
      </c>
      <c r="G134" s="1" t="s">
        <v>9</v>
      </c>
      <c r="H134" s="1">
        <v>4</v>
      </c>
      <c r="I134" s="1">
        <v>0</v>
      </c>
      <c r="K134" s="2">
        <v>0</v>
      </c>
      <c r="L134" s="2"/>
      <c r="M134" s="2"/>
      <c r="N134" s="2"/>
      <c r="P134" s="2">
        <f t="shared" si="144"/>
        <v>1</v>
      </c>
      <c r="Q134" s="2">
        <f t="shared" si="145"/>
        <v>1</v>
      </c>
      <c r="R134" s="2">
        <f t="shared" si="146"/>
        <v>0</v>
      </c>
      <c r="S134" s="2">
        <f t="shared" si="147"/>
        <v>1</v>
      </c>
      <c r="T134" s="2">
        <f t="shared" si="148"/>
        <v>0</v>
      </c>
      <c r="U134" s="2">
        <f t="shared" si="149"/>
        <v>0</v>
      </c>
      <c r="V134" s="2">
        <f t="shared" si="150"/>
        <v>0</v>
      </c>
      <c r="W134" s="11" t="str">
        <f t="shared" ref="W134" si="154">IF(SUM(H134:H136)&gt;SUM(I134:I136), "Caleb", "Joshua")</f>
        <v>Caleb</v>
      </c>
      <c r="X134" s="11">
        <f t="shared" ref="X134" si="155">ABS(SUM(H134:H136)-SUM(I134:I136))</f>
        <v>6</v>
      </c>
      <c r="Y134" s="11">
        <f t="shared" ref="Y134" si="156">SUM(H134:H136, I134:I136)</f>
        <v>8</v>
      </c>
    </row>
    <row r="135" spans="1:25">
      <c r="A135" s="1" t="s">
        <v>31</v>
      </c>
      <c r="B135" s="1" t="s">
        <v>22</v>
      </c>
      <c r="C135" s="1" t="s">
        <v>16</v>
      </c>
      <c r="D135" s="4">
        <v>45762</v>
      </c>
      <c r="E135" s="2">
        <f t="shared" ref="E135:E175" si="157">E132+1</f>
        <v>45</v>
      </c>
      <c r="F135" s="2">
        <f t="shared" si="86"/>
        <v>2</v>
      </c>
      <c r="G135" s="1" t="s">
        <v>9</v>
      </c>
      <c r="H135" s="1">
        <v>0</v>
      </c>
      <c r="I135" s="1">
        <v>1</v>
      </c>
      <c r="K135" s="2">
        <v>0</v>
      </c>
      <c r="L135" s="2"/>
      <c r="M135" s="2"/>
      <c r="N135" s="2"/>
      <c r="P135" s="2">
        <f t="shared" si="144"/>
        <v>1</v>
      </c>
      <c r="Q135" s="2">
        <f t="shared" si="145"/>
        <v>1</v>
      </c>
      <c r="R135" s="2">
        <f t="shared" si="146"/>
        <v>0</v>
      </c>
      <c r="S135" s="2">
        <f t="shared" si="147"/>
        <v>1</v>
      </c>
      <c r="T135" s="2">
        <f t="shared" si="148"/>
        <v>0</v>
      </c>
      <c r="U135" s="2">
        <f t="shared" si="149"/>
        <v>0</v>
      </c>
      <c r="V135" s="2">
        <f t="shared" si="150"/>
        <v>0</v>
      </c>
      <c r="W135" s="11"/>
      <c r="X135" s="11"/>
      <c r="Y135" s="11"/>
    </row>
    <row r="136" spans="1:25">
      <c r="A136" s="1" t="s">
        <v>31</v>
      </c>
      <c r="B136" s="1" t="s">
        <v>22</v>
      </c>
      <c r="C136" s="1" t="s">
        <v>16</v>
      </c>
      <c r="D136" s="4">
        <v>45762</v>
      </c>
      <c r="E136" s="2">
        <f t="shared" si="157"/>
        <v>45</v>
      </c>
      <c r="F136" s="2">
        <f t="shared" ref="F136" si="158">F133</f>
        <v>3</v>
      </c>
      <c r="G136" s="1" t="s">
        <v>9</v>
      </c>
      <c r="H136" s="1">
        <v>3</v>
      </c>
      <c r="I136" s="1">
        <v>0</v>
      </c>
      <c r="K136" s="2">
        <v>0</v>
      </c>
      <c r="L136" s="2"/>
      <c r="M136" s="2"/>
      <c r="N136" s="2"/>
      <c r="P136" s="2">
        <f t="shared" si="144"/>
        <v>1</v>
      </c>
      <c r="Q136" s="2">
        <f t="shared" si="145"/>
        <v>1</v>
      </c>
      <c r="R136" s="2">
        <f t="shared" si="146"/>
        <v>0</v>
      </c>
      <c r="S136" s="2">
        <f t="shared" si="147"/>
        <v>1</v>
      </c>
      <c r="T136" s="2">
        <f t="shared" si="148"/>
        <v>0</v>
      </c>
      <c r="U136" s="2">
        <f t="shared" si="149"/>
        <v>0</v>
      </c>
      <c r="V136" s="2">
        <f t="shared" si="150"/>
        <v>0</v>
      </c>
      <c r="W136" s="11"/>
      <c r="X136" s="11"/>
      <c r="Y136" s="11"/>
    </row>
    <row r="137" spans="1:25">
      <c r="A137" s="1" t="s">
        <v>30</v>
      </c>
      <c r="B137" s="1" t="s">
        <v>21</v>
      </c>
      <c r="C137" s="1" t="s">
        <v>16</v>
      </c>
      <c r="D137" s="4">
        <v>45762</v>
      </c>
      <c r="E137" s="2">
        <f t="shared" si="157"/>
        <v>46</v>
      </c>
      <c r="F137" s="2">
        <f t="shared" si="86"/>
        <v>1</v>
      </c>
      <c r="G137" s="1" t="s">
        <v>11</v>
      </c>
      <c r="H137" s="1">
        <v>3</v>
      </c>
      <c r="I137" s="1">
        <v>0</v>
      </c>
      <c r="K137" s="2"/>
      <c r="L137" s="2"/>
      <c r="M137" s="2"/>
      <c r="N137" s="2"/>
      <c r="P137" s="2">
        <f t="shared" si="144"/>
        <v>1</v>
      </c>
      <c r="Q137" s="2">
        <f t="shared" si="145"/>
        <v>1</v>
      </c>
      <c r="R137" s="2">
        <f t="shared" si="146"/>
        <v>0</v>
      </c>
      <c r="S137" s="2">
        <f t="shared" si="147"/>
        <v>0</v>
      </c>
      <c r="T137" s="2">
        <f t="shared" si="148"/>
        <v>0</v>
      </c>
      <c r="U137" s="2">
        <f t="shared" si="149"/>
        <v>0</v>
      </c>
      <c r="V137" s="2">
        <f t="shared" si="150"/>
        <v>0</v>
      </c>
      <c r="W137" s="11" t="str">
        <f t="shared" ref="W137" si="159">IF(SUM(H137:H139)&gt;SUM(I137:I139), "Caleb", "Joshua")</f>
        <v>Caleb</v>
      </c>
      <c r="X137" s="11">
        <f t="shared" ref="X137" si="160">ABS(SUM(H137:H139)-SUM(I137:I139))</f>
        <v>8</v>
      </c>
      <c r="Y137" s="11">
        <f t="shared" ref="Y137" si="161">SUM(H137:H139, I137:I139)</f>
        <v>12</v>
      </c>
    </row>
    <row r="138" spans="1:25">
      <c r="A138" s="1" t="s">
        <v>30</v>
      </c>
      <c r="B138" s="1" t="s">
        <v>21</v>
      </c>
      <c r="C138" s="1" t="s">
        <v>16</v>
      </c>
      <c r="D138" s="4">
        <v>45762</v>
      </c>
      <c r="E138" s="2">
        <f t="shared" si="157"/>
        <v>46</v>
      </c>
      <c r="F138" s="2">
        <f t="shared" ref="F138:F175" si="162">F135</f>
        <v>2</v>
      </c>
      <c r="G138" s="1" t="s">
        <v>11</v>
      </c>
      <c r="H138" s="1">
        <v>3</v>
      </c>
      <c r="I138" s="1">
        <v>1</v>
      </c>
      <c r="K138" s="2"/>
      <c r="L138" s="2"/>
      <c r="M138" s="2"/>
      <c r="N138" s="2"/>
      <c r="P138" s="2">
        <f t="shared" si="144"/>
        <v>1</v>
      </c>
      <c r="Q138" s="2">
        <f t="shared" si="145"/>
        <v>1</v>
      </c>
      <c r="R138" s="2">
        <f t="shared" si="146"/>
        <v>0</v>
      </c>
      <c r="S138" s="2">
        <f t="shared" si="147"/>
        <v>0</v>
      </c>
      <c r="T138" s="2">
        <f t="shared" si="148"/>
        <v>0</v>
      </c>
      <c r="U138" s="2">
        <f t="shared" si="149"/>
        <v>0</v>
      </c>
      <c r="V138" s="2">
        <f t="shared" si="150"/>
        <v>0</v>
      </c>
      <c r="W138" s="11"/>
      <c r="X138" s="11"/>
      <c r="Y138" s="11"/>
    </row>
    <row r="139" spans="1:25">
      <c r="A139" s="1" t="s">
        <v>30</v>
      </c>
      <c r="B139" s="1" t="s">
        <v>21</v>
      </c>
      <c r="C139" s="1" t="s">
        <v>16</v>
      </c>
      <c r="D139" s="4">
        <v>45762</v>
      </c>
      <c r="E139" s="2">
        <f t="shared" si="157"/>
        <v>46</v>
      </c>
      <c r="F139" s="2">
        <f t="shared" si="162"/>
        <v>3</v>
      </c>
      <c r="G139" s="1" t="s">
        <v>11</v>
      </c>
      <c r="H139" s="1">
        <v>4</v>
      </c>
      <c r="I139" s="1">
        <v>1</v>
      </c>
      <c r="K139" s="2"/>
      <c r="L139" s="2"/>
      <c r="M139" s="2"/>
      <c r="N139" s="2"/>
      <c r="P139" s="2">
        <f t="shared" si="144"/>
        <v>1</v>
      </c>
      <c r="Q139" s="2">
        <f t="shared" si="145"/>
        <v>1</v>
      </c>
      <c r="R139" s="2">
        <f t="shared" si="146"/>
        <v>0</v>
      </c>
      <c r="S139" s="2">
        <f t="shared" si="147"/>
        <v>0</v>
      </c>
      <c r="T139" s="2">
        <f t="shared" si="148"/>
        <v>0</v>
      </c>
      <c r="U139" s="2">
        <f t="shared" si="149"/>
        <v>0</v>
      </c>
      <c r="V139" s="2">
        <f t="shared" si="150"/>
        <v>0</v>
      </c>
      <c r="W139" s="11"/>
      <c r="X139" s="11"/>
      <c r="Y139" s="11"/>
    </row>
    <row r="140" spans="1:25">
      <c r="A140" s="1" t="s">
        <v>30</v>
      </c>
      <c r="B140" s="1" t="s">
        <v>22</v>
      </c>
      <c r="C140" s="1" t="s">
        <v>16</v>
      </c>
      <c r="D140" s="4">
        <v>45762</v>
      </c>
      <c r="E140" s="2">
        <f t="shared" si="157"/>
        <v>47</v>
      </c>
      <c r="F140" s="2">
        <f t="shared" si="162"/>
        <v>1</v>
      </c>
      <c r="G140" s="1" t="s">
        <v>32</v>
      </c>
      <c r="I140" s="1">
        <v>0</v>
      </c>
      <c r="K140" s="2">
        <v>1</v>
      </c>
      <c r="L140" s="2"/>
      <c r="M140" s="2"/>
      <c r="N140" s="2"/>
      <c r="P140" s="2">
        <f t="shared" si="144"/>
        <v>0</v>
      </c>
      <c r="Q140" s="2">
        <f t="shared" si="145"/>
        <v>1</v>
      </c>
      <c r="R140" s="2">
        <f t="shared" si="146"/>
        <v>0</v>
      </c>
      <c r="S140" s="2">
        <f t="shared" si="147"/>
        <v>1</v>
      </c>
      <c r="T140" s="2">
        <f t="shared" si="148"/>
        <v>0</v>
      </c>
      <c r="U140" s="2">
        <f t="shared" si="149"/>
        <v>0</v>
      </c>
      <c r="V140" s="2">
        <f t="shared" si="150"/>
        <v>0</v>
      </c>
      <c r="W140" s="11"/>
      <c r="X140" s="11"/>
      <c r="Y140" s="11"/>
    </row>
    <row r="141" spans="1:25">
      <c r="A141" s="1" t="s">
        <v>30</v>
      </c>
      <c r="B141" s="1" t="s">
        <v>22</v>
      </c>
      <c r="C141" s="1" t="s">
        <v>16</v>
      </c>
      <c r="D141" s="4">
        <v>45762</v>
      </c>
      <c r="E141" s="2">
        <f t="shared" si="157"/>
        <v>47</v>
      </c>
      <c r="F141" s="2">
        <f t="shared" si="162"/>
        <v>2</v>
      </c>
      <c r="G141" s="1" t="s">
        <v>32</v>
      </c>
      <c r="I141" s="1">
        <v>3</v>
      </c>
      <c r="K141" s="2">
        <v>0</v>
      </c>
      <c r="L141" s="2"/>
      <c r="M141" s="2"/>
      <c r="N141" s="2"/>
      <c r="P141" s="2">
        <f t="shared" si="144"/>
        <v>0</v>
      </c>
      <c r="Q141" s="2">
        <f t="shared" si="145"/>
        <v>1</v>
      </c>
      <c r="R141" s="2">
        <f t="shared" si="146"/>
        <v>0</v>
      </c>
      <c r="S141" s="2">
        <f t="shared" si="147"/>
        <v>1</v>
      </c>
      <c r="T141" s="2">
        <f t="shared" si="148"/>
        <v>0</v>
      </c>
      <c r="U141" s="2">
        <f t="shared" si="149"/>
        <v>0</v>
      </c>
      <c r="V141" s="2">
        <f t="shared" si="150"/>
        <v>0</v>
      </c>
      <c r="W141" s="11"/>
      <c r="X141" s="11"/>
      <c r="Y141" s="11"/>
    </row>
    <row r="142" spans="1:25">
      <c r="A142" s="1" t="s">
        <v>30</v>
      </c>
      <c r="B142" s="1" t="s">
        <v>22</v>
      </c>
      <c r="C142" s="1" t="s">
        <v>16</v>
      </c>
      <c r="D142" s="4">
        <v>45762</v>
      </c>
      <c r="E142" s="2">
        <f t="shared" si="157"/>
        <v>47</v>
      </c>
      <c r="F142" s="2">
        <f t="shared" si="162"/>
        <v>3</v>
      </c>
      <c r="G142" s="1" t="s">
        <v>32</v>
      </c>
      <c r="I142" s="1">
        <v>0</v>
      </c>
      <c r="K142" s="2">
        <v>0</v>
      </c>
      <c r="L142" s="2"/>
      <c r="M142" s="2"/>
      <c r="N142" s="2"/>
      <c r="P142" s="2">
        <f t="shared" si="144"/>
        <v>0</v>
      </c>
      <c r="Q142" s="2">
        <f t="shared" si="145"/>
        <v>1</v>
      </c>
      <c r="R142" s="2">
        <f t="shared" si="146"/>
        <v>0</v>
      </c>
      <c r="S142" s="2">
        <f t="shared" si="147"/>
        <v>1</v>
      </c>
      <c r="T142" s="2">
        <f t="shared" si="148"/>
        <v>0</v>
      </c>
      <c r="U142" s="2">
        <f t="shared" si="149"/>
        <v>0</v>
      </c>
      <c r="V142" s="2">
        <f t="shared" si="150"/>
        <v>0</v>
      </c>
      <c r="W142" s="11"/>
      <c r="X142" s="11"/>
      <c r="Y142" s="11"/>
    </row>
    <row r="143" spans="1:25">
      <c r="A143" s="1" t="s">
        <v>30</v>
      </c>
      <c r="B143" s="1" t="s">
        <v>23</v>
      </c>
      <c r="C143" s="1" t="s">
        <v>16</v>
      </c>
      <c r="D143" s="4">
        <v>45763</v>
      </c>
      <c r="E143" s="2">
        <f t="shared" si="157"/>
        <v>48</v>
      </c>
      <c r="F143" s="2">
        <f t="shared" si="162"/>
        <v>1</v>
      </c>
      <c r="G143" s="1" t="s">
        <v>9</v>
      </c>
      <c r="H143" s="1">
        <v>1</v>
      </c>
      <c r="I143" s="1">
        <v>0</v>
      </c>
      <c r="K143" s="2"/>
      <c r="L143" s="2"/>
      <c r="M143" s="2"/>
      <c r="N143" s="2"/>
      <c r="P143" s="2">
        <f t="shared" si="144"/>
        <v>1</v>
      </c>
      <c r="Q143" s="2">
        <f t="shared" si="145"/>
        <v>1</v>
      </c>
      <c r="R143" s="2">
        <f t="shared" si="146"/>
        <v>0</v>
      </c>
      <c r="S143" s="2">
        <f t="shared" si="147"/>
        <v>0</v>
      </c>
      <c r="T143" s="2">
        <f t="shared" si="148"/>
        <v>0</v>
      </c>
      <c r="U143" s="2">
        <f t="shared" si="149"/>
        <v>0</v>
      </c>
      <c r="V143" s="2">
        <f t="shared" si="150"/>
        <v>0</v>
      </c>
      <c r="W143" s="11" t="str">
        <f t="shared" ref="W143" si="163">IF(SUM(H143:H145)&gt;SUM(I143:I145), "Caleb", "Joshua")</f>
        <v>Joshua</v>
      </c>
      <c r="X143" s="11">
        <f t="shared" ref="X143" si="164">ABS(SUM(H143:H145)-SUM(I143:I145))</f>
        <v>1</v>
      </c>
      <c r="Y143" s="11">
        <f t="shared" ref="Y143" si="165">SUM(H143:H145, I143:I145)</f>
        <v>7</v>
      </c>
    </row>
    <row r="144" spans="1:25">
      <c r="A144" s="1" t="s">
        <v>30</v>
      </c>
      <c r="B144" s="1" t="s">
        <v>23</v>
      </c>
      <c r="C144" s="1" t="s">
        <v>16</v>
      </c>
      <c r="D144" s="4">
        <v>45763</v>
      </c>
      <c r="E144" s="2">
        <f t="shared" si="157"/>
        <v>48</v>
      </c>
      <c r="F144" s="2">
        <f t="shared" si="162"/>
        <v>2</v>
      </c>
      <c r="G144" s="1" t="s">
        <v>9</v>
      </c>
      <c r="H144" s="1">
        <v>1</v>
      </c>
      <c r="I144" s="1">
        <v>4</v>
      </c>
      <c r="K144" s="2"/>
      <c r="L144" s="2"/>
      <c r="M144" s="2"/>
      <c r="N144" s="2"/>
      <c r="P144" s="2">
        <f t="shared" si="144"/>
        <v>1</v>
      </c>
      <c r="Q144" s="2">
        <f t="shared" si="145"/>
        <v>1</v>
      </c>
      <c r="R144" s="2">
        <f t="shared" si="146"/>
        <v>0</v>
      </c>
      <c r="S144" s="2">
        <f t="shared" si="147"/>
        <v>0</v>
      </c>
      <c r="T144" s="2">
        <f t="shared" si="148"/>
        <v>0</v>
      </c>
      <c r="U144" s="2">
        <f t="shared" si="149"/>
        <v>0</v>
      </c>
      <c r="V144" s="2">
        <f t="shared" si="150"/>
        <v>0</v>
      </c>
      <c r="W144" s="11"/>
      <c r="X144" s="11"/>
      <c r="Y144" s="11"/>
    </row>
    <row r="145" spans="1:25">
      <c r="A145" s="1" t="s">
        <v>30</v>
      </c>
      <c r="B145" s="1" t="s">
        <v>23</v>
      </c>
      <c r="C145" s="1" t="s">
        <v>16</v>
      </c>
      <c r="D145" s="4">
        <v>45763</v>
      </c>
      <c r="E145" s="2">
        <f t="shared" si="157"/>
        <v>48</v>
      </c>
      <c r="F145" s="2">
        <f t="shared" si="162"/>
        <v>3</v>
      </c>
      <c r="G145" s="1" t="s">
        <v>9</v>
      </c>
      <c r="H145" s="1">
        <v>1</v>
      </c>
      <c r="I145" s="1">
        <v>0</v>
      </c>
      <c r="K145" s="2"/>
      <c r="L145" s="2"/>
      <c r="M145" s="2"/>
      <c r="N145" s="2"/>
      <c r="P145" s="2">
        <f t="shared" si="144"/>
        <v>1</v>
      </c>
      <c r="Q145" s="2">
        <f t="shared" si="145"/>
        <v>1</v>
      </c>
      <c r="R145" s="2">
        <f t="shared" si="146"/>
        <v>0</v>
      </c>
      <c r="S145" s="2">
        <f t="shared" si="147"/>
        <v>0</v>
      </c>
      <c r="T145" s="2">
        <f t="shared" si="148"/>
        <v>0</v>
      </c>
      <c r="U145" s="2">
        <f t="shared" si="149"/>
        <v>0</v>
      </c>
      <c r="V145" s="2">
        <f t="shared" si="150"/>
        <v>0</v>
      </c>
      <c r="W145" s="11"/>
      <c r="X145" s="11"/>
      <c r="Y145" s="11"/>
    </row>
    <row r="146" spans="1:25">
      <c r="A146" s="1" t="s">
        <v>30</v>
      </c>
      <c r="B146" s="1" t="s">
        <v>21</v>
      </c>
      <c r="C146" s="1" t="s">
        <v>16</v>
      </c>
      <c r="D146" s="4">
        <v>45763</v>
      </c>
      <c r="E146" s="2">
        <f t="shared" si="157"/>
        <v>49</v>
      </c>
      <c r="F146" s="2">
        <f t="shared" si="162"/>
        <v>1</v>
      </c>
      <c r="G146" s="1" t="s">
        <v>11</v>
      </c>
      <c r="H146" s="1">
        <v>2</v>
      </c>
      <c r="I146" s="1">
        <v>0</v>
      </c>
      <c r="K146" s="2"/>
      <c r="L146" s="2"/>
      <c r="M146" s="2"/>
      <c r="N146" s="2"/>
      <c r="P146" s="2">
        <f t="shared" si="144"/>
        <v>1</v>
      </c>
      <c r="Q146" s="2">
        <f t="shared" si="145"/>
        <v>1</v>
      </c>
      <c r="R146" s="2">
        <f t="shared" si="146"/>
        <v>0</v>
      </c>
      <c r="S146" s="2">
        <f t="shared" si="147"/>
        <v>0</v>
      </c>
      <c r="T146" s="2">
        <f t="shared" si="148"/>
        <v>0</v>
      </c>
      <c r="U146" s="2">
        <f t="shared" si="149"/>
        <v>0</v>
      </c>
      <c r="V146" s="2">
        <f t="shared" si="150"/>
        <v>0</v>
      </c>
      <c r="W146" s="11" t="str">
        <f t="shared" ref="W146" si="166">IF(SUM(H146:H148)&gt;SUM(I146:I148), "Caleb", "Joshua")</f>
        <v>Caleb</v>
      </c>
      <c r="X146" s="11">
        <f t="shared" ref="X146" si="167">ABS(SUM(H146:H148)-SUM(I146:I148))</f>
        <v>3</v>
      </c>
      <c r="Y146" s="11">
        <f t="shared" ref="Y146" si="168">SUM(H146:H148, I146:I148)</f>
        <v>11</v>
      </c>
    </row>
    <row r="147" spans="1:25">
      <c r="A147" s="1" t="s">
        <v>30</v>
      </c>
      <c r="B147" s="1" t="s">
        <v>21</v>
      </c>
      <c r="C147" s="1" t="s">
        <v>16</v>
      </c>
      <c r="D147" s="4">
        <v>45763</v>
      </c>
      <c r="E147" s="2">
        <f t="shared" si="157"/>
        <v>49</v>
      </c>
      <c r="F147" s="2">
        <f t="shared" si="162"/>
        <v>2</v>
      </c>
      <c r="G147" s="1" t="s">
        <v>11</v>
      </c>
      <c r="H147" s="1">
        <v>2</v>
      </c>
      <c r="I147" s="1">
        <v>1</v>
      </c>
      <c r="K147" s="2"/>
      <c r="L147" s="2"/>
      <c r="M147" s="2"/>
      <c r="N147" s="2"/>
      <c r="P147" s="2">
        <f t="shared" si="144"/>
        <v>1</v>
      </c>
      <c r="Q147" s="2">
        <f t="shared" si="145"/>
        <v>1</v>
      </c>
      <c r="R147" s="2">
        <f t="shared" si="146"/>
        <v>0</v>
      </c>
      <c r="S147" s="2">
        <f t="shared" si="147"/>
        <v>0</v>
      </c>
      <c r="T147" s="2">
        <f t="shared" si="148"/>
        <v>0</v>
      </c>
      <c r="U147" s="2">
        <f t="shared" si="149"/>
        <v>0</v>
      </c>
      <c r="V147" s="2">
        <f t="shared" si="150"/>
        <v>0</v>
      </c>
      <c r="W147" s="11"/>
      <c r="X147" s="11"/>
      <c r="Y147" s="11"/>
    </row>
    <row r="148" spans="1:25">
      <c r="A148" s="1" t="s">
        <v>30</v>
      </c>
      <c r="B148" s="1" t="s">
        <v>21</v>
      </c>
      <c r="C148" s="1" t="s">
        <v>16</v>
      </c>
      <c r="D148" s="4">
        <v>45763</v>
      </c>
      <c r="E148" s="2">
        <f t="shared" si="157"/>
        <v>49</v>
      </c>
      <c r="F148" s="2">
        <f t="shared" si="162"/>
        <v>3</v>
      </c>
      <c r="G148" s="1" t="s">
        <v>11</v>
      </c>
      <c r="H148" s="1">
        <v>3</v>
      </c>
      <c r="I148" s="1">
        <v>3</v>
      </c>
      <c r="K148" s="2"/>
      <c r="L148" s="2"/>
      <c r="M148" s="2"/>
      <c r="N148" s="2"/>
      <c r="P148" s="2">
        <f t="shared" si="144"/>
        <v>1</v>
      </c>
      <c r="Q148" s="2">
        <f t="shared" si="145"/>
        <v>1</v>
      </c>
      <c r="R148" s="2">
        <f t="shared" si="146"/>
        <v>0</v>
      </c>
      <c r="S148" s="2">
        <f t="shared" si="147"/>
        <v>0</v>
      </c>
      <c r="T148" s="2">
        <f t="shared" si="148"/>
        <v>0</v>
      </c>
      <c r="U148" s="2">
        <f t="shared" si="149"/>
        <v>0</v>
      </c>
      <c r="V148" s="2">
        <f t="shared" si="150"/>
        <v>0</v>
      </c>
      <c r="W148" s="11"/>
      <c r="X148" s="11"/>
      <c r="Y148" s="11"/>
    </row>
    <row r="149" spans="1:25">
      <c r="A149" s="1" t="s">
        <v>30</v>
      </c>
      <c r="B149" s="1" t="s">
        <v>22</v>
      </c>
      <c r="C149" s="1" t="s">
        <v>16</v>
      </c>
      <c r="D149" s="4">
        <v>45763</v>
      </c>
      <c r="E149" s="2">
        <f t="shared" si="157"/>
        <v>50</v>
      </c>
      <c r="F149" s="2">
        <f t="shared" si="162"/>
        <v>1</v>
      </c>
      <c r="G149" s="1" t="s">
        <v>11</v>
      </c>
      <c r="H149" s="1">
        <v>0</v>
      </c>
      <c r="I149" s="1">
        <v>0</v>
      </c>
      <c r="K149" s="2"/>
      <c r="L149" s="2"/>
      <c r="M149" s="2"/>
      <c r="N149" s="2"/>
      <c r="P149" s="2">
        <f t="shared" si="144"/>
        <v>1</v>
      </c>
      <c r="Q149" s="2">
        <f t="shared" si="145"/>
        <v>1</v>
      </c>
      <c r="R149" s="2">
        <f t="shared" si="146"/>
        <v>0</v>
      </c>
      <c r="S149" s="2">
        <f t="shared" si="147"/>
        <v>0</v>
      </c>
      <c r="T149" s="2">
        <f t="shared" si="148"/>
        <v>0</v>
      </c>
      <c r="U149" s="2">
        <f t="shared" si="149"/>
        <v>0</v>
      </c>
      <c r="V149" s="2">
        <f t="shared" si="150"/>
        <v>0</v>
      </c>
      <c r="W149" s="11" t="str">
        <f t="shared" ref="W149" si="169">IF(SUM(H149:H151)&gt;SUM(I149:I151), "Caleb", "Joshua")</f>
        <v>Joshua</v>
      </c>
      <c r="X149" s="11">
        <f t="shared" ref="X149" si="170">ABS(SUM(H149:H151)-SUM(I149:I151))</f>
        <v>2</v>
      </c>
      <c r="Y149" s="11">
        <f t="shared" ref="Y149" si="171">SUM(H149:H151, I149:I151)</f>
        <v>8</v>
      </c>
    </row>
    <row r="150" spans="1:25">
      <c r="A150" s="1" t="s">
        <v>30</v>
      </c>
      <c r="B150" s="1" t="s">
        <v>22</v>
      </c>
      <c r="C150" s="1" t="s">
        <v>16</v>
      </c>
      <c r="D150" s="4">
        <v>45763</v>
      </c>
      <c r="E150" s="2">
        <f t="shared" si="157"/>
        <v>50</v>
      </c>
      <c r="F150" s="2">
        <f t="shared" si="162"/>
        <v>2</v>
      </c>
      <c r="G150" s="1" t="s">
        <v>11</v>
      </c>
      <c r="H150" s="1">
        <v>0</v>
      </c>
      <c r="I150" s="1">
        <v>1</v>
      </c>
      <c r="K150" s="2"/>
      <c r="L150" s="2"/>
      <c r="M150" s="2"/>
      <c r="N150" s="2"/>
      <c r="P150" s="2">
        <f t="shared" si="144"/>
        <v>1</v>
      </c>
      <c r="Q150" s="2">
        <f t="shared" si="145"/>
        <v>1</v>
      </c>
      <c r="R150" s="2">
        <f t="shared" si="146"/>
        <v>0</v>
      </c>
      <c r="S150" s="2">
        <f t="shared" si="147"/>
        <v>0</v>
      </c>
      <c r="T150" s="2">
        <f t="shared" si="148"/>
        <v>0</v>
      </c>
      <c r="U150" s="2">
        <f t="shared" si="149"/>
        <v>0</v>
      </c>
      <c r="V150" s="2">
        <f t="shared" si="150"/>
        <v>0</v>
      </c>
      <c r="W150" s="11"/>
      <c r="X150" s="11"/>
      <c r="Y150" s="11"/>
    </row>
    <row r="151" spans="1:25">
      <c r="A151" s="1" t="s">
        <v>30</v>
      </c>
      <c r="B151" s="1" t="s">
        <v>22</v>
      </c>
      <c r="C151" s="1" t="s">
        <v>16</v>
      </c>
      <c r="D151" s="4">
        <v>45763</v>
      </c>
      <c r="E151" s="2">
        <f t="shared" si="157"/>
        <v>50</v>
      </c>
      <c r="F151" s="2">
        <f t="shared" si="162"/>
        <v>3</v>
      </c>
      <c r="G151" s="1" t="s">
        <v>11</v>
      </c>
      <c r="H151" s="1">
        <v>3</v>
      </c>
      <c r="I151" s="1">
        <v>4</v>
      </c>
      <c r="K151" s="2"/>
      <c r="L151" s="2"/>
      <c r="M151" s="2"/>
      <c r="N151" s="2"/>
      <c r="P151" s="2">
        <f t="shared" si="144"/>
        <v>1</v>
      </c>
      <c r="Q151" s="2">
        <f t="shared" si="145"/>
        <v>1</v>
      </c>
      <c r="R151" s="2">
        <f t="shared" si="146"/>
        <v>0</v>
      </c>
      <c r="S151" s="2">
        <f t="shared" si="147"/>
        <v>0</v>
      </c>
      <c r="T151" s="2">
        <f t="shared" si="148"/>
        <v>0</v>
      </c>
      <c r="U151" s="2">
        <f t="shared" si="149"/>
        <v>0</v>
      </c>
      <c r="V151" s="2">
        <f t="shared" si="150"/>
        <v>0</v>
      </c>
      <c r="W151" s="11"/>
      <c r="X151" s="11"/>
      <c r="Y151" s="11"/>
    </row>
    <row r="152" spans="1:25">
      <c r="A152" s="1" t="s">
        <v>30</v>
      </c>
      <c r="B152" s="1" t="s">
        <v>22</v>
      </c>
      <c r="C152" s="1" t="s">
        <v>16</v>
      </c>
      <c r="D152" s="4">
        <v>45763</v>
      </c>
      <c r="E152" s="2">
        <f t="shared" si="157"/>
        <v>51</v>
      </c>
      <c r="F152" s="2">
        <f t="shared" si="162"/>
        <v>1</v>
      </c>
      <c r="G152" s="1" t="s">
        <v>9</v>
      </c>
      <c r="H152" s="1">
        <v>0</v>
      </c>
      <c r="I152" s="1">
        <v>0</v>
      </c>
      <c r="K152" s="2"/>
      <c r="L152" s="2"/>
      <c r="M152" s="2"/>
      <c r="N152" s="2"/>
      <c r="P152" s="2">
        <f t="shared" si="144"/>
        <v>1</v>
      </c>
      <c r="Q152" s="2">
        <f t="shared" si="145"/>
        <v>1</v>
      </c>
      <c r="R152" s="2">
        <f t="shared" si="146"/>
        <v>0</v>
      </c>
      <c r="S152" s="2">
        <f t="shared" si="147"/>
        <v>0</v>
      </c>
      <c r="T152" s="2">
        <f t="shared" si="148"/>
        <v>0</v>
      </c>
      <c r="U152" s="2">
        <f t="shared" si="149"/>
        <v>0</v>
      </c>
      <c r="V152" s="2">
        <f t="shared" si="150"/>
        <v>0</v>
      </c>
      <c r="W152" s="11" t="str">
        <f t="shared" ref="W152" si="172">IF(SUM(H152:H154)&gt;SUM(I152:I154), "Caleb", "Joshua")</f>
        <v>Joshua</v>
      </c>
      <c r="X152" s="11">
        <f t="shared" ref="X152" si="173">ABS(SUM(H152:H154)-SUM(I152:I154))</f>
        <v>1</v>
      </c>
      <c r="Y152" s="11">
        <f t="shared" ref="Y152" si="174">SUM(H152:H154, I152:I154)</f>
        <v>13</v>
      </c>
    </row>
    <row r="153" spans="1:25">
      <c r="A153" s="1" t="s">
        <v>30</v>
      </c>
      <c r="B153" s="1" t="s">
        <v>22</v>
      </c>
      <c r="C153" s="1" t="s">
        <v>16</v>
      </c>
      <c r="D153" s="4">
        <v>45763</v>
      </c>
      <c r="E153" s="2">
        <f t="shared" si="157"/>
        <v>51</v>
      </c>
      <c r="F153" s="2">
        <f t="shared" si="162"/>
        <v>2</v>
      </c>
      <c r="G153" s="1" t="s">
        <v>9</v>
      </c>
      <c r="H153" s="1">
        <v>3</v>
      </c>
      <c r="I153" s="1">
        <v>2</v>
      </c>
      <c r="K153" s="2"/>
      <c r="L153" s="2"/>
      <c r="M153" s="2"/>
      <c r="N153" s="2"/>
      <c r="P153" s="2">
        <f t="shared" si="144"/>
        <v>1</v>
      </c>
      <c r="Q153" s="2">
        <f t="shared" si="145"/>
        <v>1</v>
      </c>
      <c r="R153" s="2">
        <f t="shared" si="146"/>
        <v>0</v>
      </c>
      <c r="S153" s="2">
        <f t="shared" si="147"/>
        <v>0</v>
      </c>
      <c r="T153" s="2">
        <f t="shared" si="148"/>
        <v>0</v>
      </c>
      <c r="U153" s="2">
        <f t="shared" si="149"/>
        <v>0</v>
      </c>
      <c r="V153" s="2">
        <f t="shared" si="150"/>
        <v>0</v>
      </c>
      <c r="W153" s="11"/>
      <c r="X153" s="11"/>
      <c r="Y153" s="11"/>
    </row>
    <row r="154" spans="1:25">
      <c r="A154" s="1" t="s">
        <v>30</v>
      </c>
      <c r="B154" s="1" t="s">
        <v>22</v>
      </c>
      <c r="C154" s="1" t="s">
        <v>16</v>
      </c>
      <c r="D154" s="4">
        <v>45763</v>
      </c>
      <c r="E154" s="2">
        <f t="shared" si="157"/>
        <v>51</v>
      </c>
      <c r="F154" s="2">
        <f t="shared" si="162"/>
        <v>3</v>
      </c>
      <c r="G154" s="1" t="s">
        <v>9</v>
      </c>
      <c r="H154" s="1">
        <v>3</v>
      </c>
      <c r="I154" s="1">
        <v>5</v>
      </c>
      <c r="K154" s="2"/>
      <c r="L154" s="2"/>
      <c r="M154" s="2"/>
      <c r="N154" s="2"/>
      <c r="P154" s="2">
        <f t="shared" si="144"/>
        <v>1</v>
      </c>
      <c r="Q154" s="2">
        <f t="shared" si="145"/>
        <v>1</v>
      </c>
      <c r="R154" s="2">
        <f t="shared" si="146"/>
        <v>0</v>
      </c>
      <c r="S154" s="2">
        <f t="shared" si="147"/>
        <v>0</v>
      </c>
      <c r="T154" s="2">
        <f t="shared" si="148"/>
        <v>0</v>
      </c>
      <c r="U154" s="2">
        <f t="shared" si="149"/>
        <v>0</v>
      </c>
      <c r="V154" s="2">
        <f t="shared" si="150"/>
        <v>0</v>
      </c>
      <c r="W154" s="11"/>
      <c r="X154" s="11"/>
      <c r="Y154" s="11"/>
    </row>
    <row r="155" spans="1:25">
      <c r="A155" s="1" t="s">
        <v>30</v>
      </c>
      <c r="B155" s="1" t="s">
        <v>22</v>
      </c>
      <c r="C155" s="1" t="s">
        <v>16</v>
      </c>
      <c r="D155" s="4">
        <v>45763</v>
      </c>
      <c r="E155" s="2">
        <f t="shared" si="157"/>
        <v>52</v>
      </c>
      <c r="F155" s="2">
        <f t="shared" si="162"/>
        <v>1</v>
      </c>
      <c r="G155" s="1" t="s">
        <v>11</v>
      </c>
      <c r="H155" s="1">
        <v>5</v>
      </c>
      <c r="I155" s="1">
        <v>0</v>
      </c>
      <c r="K155" s="2"/>
      <c r="L155" s="2"/>
      <c r="M155" s="2"/>
      <c r="N155" s="2"/>
      <c r="P155" s="2">
        <f t="shared" si="144"/>
        <v>1</v>
      </c>
      <c r="Q155" s="2">
        <f t="shared" si="145"/>
        <v>1</v>
      </c>
      <c r="R155" s="2">
        <f t="shared" si="146"/>
        <v>0</v>
      </c>
      <c r="S155" s="2">
        <f t="shared" si="147"/>
        <v>0</v>
      </c>
      <c r="T155" s="2">
        <f t="shared" si="148"/>
        <v>0</v>
      </c>
      <c r="U155" s="2">
        <f t="shared" si="149"/>
        <v>0</v>
      </c>
      <c r="V155" s="2">
        <f t="shared" si="150"/>
        <v>0</v>
      </c>
      <c r="W155" s="11" t="str">
        <f t="shared" ref="W155" si="175">IF(SUM(H155:H157)&gt;SUM(I155:I157), "Caleb", "Joshua")</f>
        <v>Caleb</v>
      </c>
      <c r="X155" s="11">
        <f t="shared" ref="X155" si="176">ABS(SUM(H155:H157)-SUM(I155:I157))</f>
        <v>5</v>
      </c>
      <c r="Y155" s="11">
        <f t="shared" ref="Y155" si="177">SUM(H155:H157, I155:I157)</f>
        <v>15</v>
      </c>
    </row>
    <row r="156" spans="1:25">
      <c r="A156" s="1" t="s">
        <v>30</v>
      </c>
      <c r="B156" s="1" t="s">
        <v>22</v>
      </c>
      <c r="C156" s="1" t="s">
        <v>16</v>
      </c>
      <c r="D156" s="4">
        <v>45763</v>
      </c>
      <c r="E156" s="2">
        <f t="shared" si="157"/>
        <v>52</v>
      </c>
      <c r="F156" s="2">
        <f t="shared" si="162"/>
        <v>2</v>
      </c>
      <c r="G156" s="1" t="s">
        <v>11</v>
      </c>
      <c r="H156" s="1">
        <v>4</v>
      </c>
      <c r="I156" s="1">
        <v>3</v>
      </c>
      <c r="K156" s="2"/>
      <c r="L156" s="2"/>
      <c r="M156" s="2"/>
      <c r="N156" s="2"/>
      <c r="P156" s="2">
        <f t="shared" si="144"/>
        <v>1</v>
      </c>
      <c r="Q156" s="2">
        <f t="shared" si="145"/>
        <v>1</v>
      </c>
      <c r="R156" s="2">
        <f t="shared" si="146"/>
        <v>0</v>
      </c>
      <c r="S156" s="2">
        <f t="shared" si="147"/>
        <v>0</v>
      </c>
      <c r="T156" s="2">
        <f t="shared" si="148"/>
        <v>0</v>
      </c>
      <c r="U156" s="2">
        <f t="shared" si="149"/>
        <v>0</v>
      </c>
      <c r="V156" s="2">
        <f t="shared" si="150"/>
        <v>0</v>
      </c>
      <c r="W156" s="11"/>
      <c r="X156" s="11"/>
      <c r="Y156" s="11"/>
    </row>
    <row r="157" spans="1:25">
      <c r="A157" s="1" t="s">
        <v>30</v>
      </c>
      <c r="B157" s="1" t="s">
        <v>22</v>
      </c>
      <c r="C157" s="1" t="s">
        <v>16</v>
      </c>
      <c r="D157" s="4">
        <v>45763</v>
      </c>
      <c r="E157" s="2">
        <f t="shared" si="157"/>
        <v>52</v>
      </c>
      <c r="F157" s="2">
        <f t="shared" si="162"/>
        <v>3</v>
      </c>
      <c r="G157" s="1" t="s">
        <v>11</v>
      </c>
      <c r="H157" s="1">
        <v>1</v>
      </c>
      <c r="I157" s="1">
        <v>2</v>
      </c>
      <c r="K157" s="2"/>
      <c r="L157" s="2"/>
      <c r="M157" s="2"/>
      <c r="N157" s="2"/>
      <c r="P157" s="2">
        <f t="shared" si="144"/>
        <v>1</v>
      </c>
      <c r="Q157" s="2">
        <f t="shared" si="145"/>
        <v>1</v>
      </c>
      <c r="R157" s="2">
        <f t="shared" si="146"/>
        <v>0</v>
      </c>
      <c r="S157" s="2">
        <f t="shared" si="147"/>
        <v>0</v>
      </c>
      <c r="T157" s="2">
        <f t="shared" si="148"/>
        <v>0</v>
      </c>
      <c r="U157" s="2">
        <f t="shared" si="149"/>
        <v>0</v>
      </c>
      <c r="V157" s="2">
        <f t="shared" si="150"/>
        <v>0</v>
      </c>
      <c r="W157" s="11"/>
      <c r="X157" s="11"/>
      <c r="Y157" s="11"/>
    </row>
    <row r="158" spans="1:25">
      <c r="A158" s="1" t="s">
        <v>30</v>
      </c>
      <c r="B158" s="1" t="s">
        <v>22</v>
      </c>
      <c r="C158" s="1" t="s">
        <v>16</v>
      </c>
      <c r="D158" s="4">
        <v>45764</v>
      </c>
      <c r="E158" s="2">
        <f t="shared" si="157"/>
        <v>53</v>
      </c>
      <c r="F158" s="2">
        <f t="shared" si="162"/>
        <v>1</v>
      </c>
      <c r="G158" s="1" t="s">
        <v>11</v>
      </c>
      <c r="H158" s="1">
        <v>3</v>
      </c>
      <c r="I158" s="1">
        <v>0</v>
      </c>
      <c r="K158" s="2"/>
      <c r="L158" s="2"/>
      <c r="M158" s="2"/>
      <c r="N158" s="2"/>
      <c r="P158" s="2">
        <f t="shared" si="144"/>
        <v>1</v>
      </c>
      <c r="Q158" s="2">
        <f t="shared" si="145"/>
        <v>1</v>
      </c>
      <c r="R158" s="2">
        <f t="shared" si="146"/>
        <v>0</v>
      </c>
      <c r="S158" s="2">
        <f t="shared" si="147"/>
        <v>0</v>
      </c>
      <c r="T158" s="2">
        <f t="shared" si="148"/>
        <v>0</v>
      </c>
      <c r="U158" s="2">
        <f t="shared" si="149"/>
        <v>0</v>
      </c>
      <c r="V158" s="2">
        <f t="shared" si="150"/>
        <v>0</v>
      </c>
      <c r="W158" s="11" t="str">
        <f t="shared" ref="W158" si="178">IF(SUM(H158:H160)&gt;SUM(I158:I160), "Caleb", "Joshua")</f>
        <v>Caleb</v>
      </c>
      <c r="X158" s="11">
        <f t="shared" ref="X158" si="179">ABS(SUM(H158:H160)-SUM(I158:I160))</f>
        <v>10</v>
      </c>
      <c r="Y158" s="11">
        <f t="shared" ref="Y158" si="180">SUM(H158:H160, I158:I160)</f>
        <v>10</v>
      </c>
    </row>
    <row r="159" spans="1:25">
      <c r="A159" s="1" t="s">
        <v>30</v>
      </c>
      <c r="B159" s="1" t="s">
        <v>22</v>
      </c>
      <c r="C159" s="1" t="s">
        <v>16</v>
      </c>
      <c r="D159" s="4">
        <v>45764</v>
      </c>
      <c r="E159" s="2">
        <f t="shared" si="157"/>
        <v>53</v>
      </c>
      <c r="F159" s="2">
        <f t="shared" si="162"/>
        <v>2</v>
      </c>
      <c r="G159" s="1" t="s">
        <v>11</v>
      </c>
      <c r="H159" s="1">
        <v>3</v>
      </c>
      <c r="I159" s="1">
        <v>0</v>
      </c>
      <c r="K159" s="2"/>
      <c r="L159" s="2"/>
      <c r="M159" s="2"/>
      <c r="N159" s="2"/>
      <c r="P159" s="2">
        <f t="shared" si="144"/>
        <v>1</v>
      </c>
      <c r="Q159" s="2">
        <f t="shared" si="145"/>
        <v>1</v>
      </c>
      <c r="R159" s="2">
        <f t="shared" si="146"/>
        <v>0</v>
      </c>
      <c r="S159" s="2">
        <f t="shared" si="147"/>
        <v>0</v>
      </c>
      <c r="T159" s="2">
        <f t="shared" si="148"/>
        <v>0</v>
      </c>
      <c r="U159" s="2">
        <f t="shared" si="149"/>
        <v>0</v>
      </c>
      <c r="V159" s="2">
        <f t="shared" si="150"/>
        <v>0</v>
      </c>
      <c r="W159" s="11"/>
      <c r="X159" s="11"/>
      <c r="Y159" s="11"/>
    </row>
    <row r="160" spans="1:25">
      <c r="A160" s="1" t="s">
        <v>30</v>
      </c>
      <c r="B160" s="1" t="s">
        <v>22</v>
      </c>
      <c r="C160" s="1" t="s">
        <v>16</v>
      </c>
      <c r="D160" s="4">
        <v>45764</v>
      </c>
      <c r="E160" s="2">
        <f t="shared" si="157"/>
        <v>53</v>
      </c>
      <c r="F160" s="2">
        <f t="shared" si="162"/>
        <v>3</v>
      </c>
      <c r="G160" s="1" t="s">
        <v>11</v>
      </c>
      <c r="H160" s="1">
        <v>4</v>
      </c>
      <c r="I160" s="1">
        <v>0</v>
      </c>
      <c r="K160" s="2"/>
      <c r="L160" s="2"/>
      <c r="M160" s="2"/>
      <c r="N160" s="2"/>
      <c r="P160" s="2">
        <f t="shared" si="144"/>
        <v>1</v>
      </c>
      <c r="Q160" s="2">
        <f t="shared" si="145"/>
        <v>1</v>
      </c>
      <c r="R160" s="2">
        <f t="shared" si="146"/>
        <v>0</v>
      </c>
      <c r="S160" s="2">
        <f t="shared" si="147"/>
        <v>0</v>
      </c>
      <c r="T160" s="2">
        <f t="shared" si="148"/>
        <v>0</v>
      </c>
      <c r="U160" s="2">
        <f t="shared" si="149"/>
        <v>0</v>
      </c>
      <c r="V160" s="2">
        <f t="shared" si="150"/>
        <v>0</v>
      </c>
      <c r="W160" s="11"/>
      <c r="X160" s="11"/>
      <c r="Y160" s="11"/>
    </row>
    <row r="161" spans="1:25">
      <c r="A161" s="1" t="s">
        <v>30</v>
      </c>
      <c r="B161" s="1" t="s">
        <v>23</v>
      </c>
      <c r="C161" s="1" t="s">
        <v>16</v>
      </c>
      <c r="D161" s="4">
        <v>45764</v>
      </c>
      <c r="E161" s="2">
        <f t="shared" si="157"/>
        <v>54</v>
      </c>
      <c r="F161" s="2">
        <f t="shared" si="162"/>
        <v>1</v>
      </c>
      <c r="G161" s="1" t="s">
        <v>33</v>
      </c>
      <c r="H161" s="1">
        <v>2</v>
      </c>
      <c r="I161" s="1">
        <v>1</v>
      </c>
      <c r="J161" s="1">
        <v>0</v>
      </c>
      <c r="K161" s="2">
        <v>1</v>
      </c>
      <c r="L161" s="2">
        <v>0</v>
      </c>
      <c r="M161" s="2"/>
      <c r="N161" s="2"/>
      <c r="P161" s="2">
        <f t="shared" si="144"/>
        <v>1</v>
      </c>
      <c r="Q161" s="2">
        <f t="shared" si="145"/>
        <v>1</v>
      </c>
      <c r="R161" s="2">
        <f t="shared" si="146"/>
        <v>1</v>
      </c>
      <c r="S161" s="2">
        <f t="shared" si="147"/>
        <v>1</v>
      </c>
      <c r="T161" s="2">
        <f t="shared" si="148"/>
        <v>1</v>
      </c>
      <c r="U161" s="2">
        <f t="shared" si="149"/>
        <v>0</v>
      </c>
      <c r="V161" s="2">
        <f t="shared" si="150"/>
        <v>0</v>
      </c>
      <c r="W161" s="11" t="str">
        <f t="shared" ref="W161" si="181">IF(SUM(H161:H163)&gt;SUM(I161:I163), "Caleb", "Joshua")</f>
        <v>Caleb</v>
      </c>
      <c r="X161" s="11">
        <f t="shared" ref="X161" si="182">ABS(SUM(H161:H163)-SUM(I161:I163))</f>
        <v>3</v>
      </c>
      <c r="Y161" s="11">
        <f t="shared" ref="Y161" si="183">SUM(H161:H163, I161:I163)</f>
        <v>9</v>
      </c>
    </row>
    <row r="162" spans="1:25">
      <c r="A162" s="1" t="s">
        <v>30</v>
      </c>
      <c r="B162" s="1" t="s">
        <v>23</v>
      </c>
      <c r="C162" s="1" t="s">
        <v>16</v>
      </c>
      <c r="D162" s="4">
        <v>45764</v>
      </c>
      <c r="E162" s="2">
        <f t="shared" si="157"/>
        <v>54</v>
      </c>
      <c r="F162" s="2">
        <f t="shared" si="162"/>
        <v>2</v>
      </c>
      <c r="G162" s="1" t="s">
        <v>33</v>
      </c>
      <c r="H162" s="1">
        <v>1</v>
      </c>
      <c r="I162" s="1">
        <v>1</v>
      </c>
      <c r="J162" s="1">
        <v>0</v>
      </c>
      <c r="K162" s="2">
        <v>2</v>
      </c>
      <c r="L162" s="2">
        <v>0</v>
      </c>
      <c r="M162" s="2"/>
      <c r="N162" s="2"/>
      <c r="P162" s="2">
        <f t="shared" si="144"/>
        <v>1</v>
      </c>
      <c r="Q162" s="2">
        <f t="shared" si="145"/>
        <v>1</v>
      </c>
      <c r="R162" s="2">
        <f t="shared" si="146"/>
        <v>1</v>
      </c>
      <c r="S162" s="2">
        <f t="shared" si="147"/>
        <v>1</v>
      </c>
      <c r="T162" s="2">
        <f t="shared" si="148"/>
        <v>1</v>
      </c>
      <c r="U162" s="2">
        <f t="shared" si="149"/>
        <v>0</v>
      </c>
      <c r="V162" s="2">
        <f t="shared" si="150"/>
        <v>0</v>
      </c>
      <c r="W162" s="11"/>
      <c r="X162" s="11"/>
      <c r="Y162" s="11"/>
    </row>
    <row r="163" spans="1:25">
      <c r="A163" s="1" t="s">
        <v>30</v>
      </c>
      <c r="B163" s="1" t="s">
        <v>23</v>
      </c>
      <c r="C163" s="1" t="s">
        <v>16</v>
      </c>
      <c r="D163" s="4">
        <v>45764</v>
      </c>
      <c r="E163" s="2">
        <f t="shared" si="157"/>
        <v>54</v>
      </c>
      <c r="F163" s="2">
        <f t="shared" si="162"/>
        <v>3</v>
      </c>
      <c r="G163" s="1" t="s">
        <v>33</v>
      </c>
      <c r="H163" s="1">
        <v>3</v>
      </c>
      <c r="I163" s="1">
        <v>1</v>
      </c>
      <c r="J163" s="1">
        <v>0</v>
      </c>
      <c r="K163" s="2">
        <v>0</v>
      </c>
      <c r="L163" s="2">
        <v>1</v>
      </c>
      <c r="M163" s="2"/>
      <c r="N163" s="2"/>
      <c r="P163" s="2">
        <f t="shared" si="144"/>
        <v>1</v>
      </c>
      <c r="Q163" s="2">
        <f t="shared" si="145"/>
        <v>1</v>
      </c>
      <c r="R163" s="2">
        <f t="shared" si="146"/>
        <v>1</v>
      </c>
      <c r="S163" s="2">
        <f t="shared" si="147"/>
        <v>1</v>
      </c>
      <c r="T163" s="2">
        <f t="shared" si="148"/>
        <v>1</v>
      </c>
      <c r="U163" s="2">
        <f t="shared" si="149"/>
        <v>0</v>
      </c>
      <c r="V163" s="2">
        <f t="shared" si="150"/>
        <v>0</v>
      </c>
      <c r="W163" s="11"/>
      <c r="X163" s="11"/>
      <c r="Y163" s="11"/>
    </row>
    <row r="164" spans="1:25">
      <c r="A164" s="1" t="s">
        <v>30</v>
      </c>
      <c r="B164" s="1" t="s">
        <v>22</v>
      </c>
      <c r="C164" s="1" t="s">
        <v>16</v>
      </c>
      <c r="D164" s="4">
        <v>45765</v>
      </c>
      <c r="E164" s="2">
        <f t="shared" si="157"/>
        <v>55</v>
      </c>
      <c r="F164" s="2">
        <f t="shared" si="162"/>
        <v>1</v>
      </c>
      <c r="G164" s="1" t="s">
        <v>11</v>
      </c>
      <c r="H164" s="1">
        <v>0</v>
      </c>
      <c r="I164" s="1">
        <v>1</v>
      </c>
      <c r="K164" s="2"/>
      <c r="L164" s="2"/>
      <c r="M164" s="2"/>
      <c r="N164" s="2"/>
      <c r="P164" s="2">
        <f t="shared" si="144"/>
        <v>1</v>
      </c>
      <c r="Q164" s="2">
        <f t="shared" si="145"/>
        <v>1</v>
      </c>
      <c r="R164" s="2">
        <f t="shared" si="146"/>
        <v>0</v>
      </c>
      <c r="S164" s="2">
        <f t="shared" si="147"/>
        <v>0</v>
      </c>
      <c r="T164" s="2">
        <f t="shared" si="148"/>
        <v>0</v>
      </c>
      <c r="U164" s="2">
        <f t="shared" si="149"/>
        <v>0</v>
      </c>
      <c r="V164" s="2">
        <f t="shared" si="150"/>
        <v>0</v>
      </c>
      <c r="W164" s="11" t="str">
        <f t="shared" ref="W164" si="184">IF(SUM(H164:H166)&gt;SUM(I164:I166), "Caleb", "Joshua")</f>
        <v>Caleb</v>
      </c>
      <c r="X164" s="11">
        <f t="shared" ref="X164" si="185">ABS(SUM(H164:H166)-SUM(I164:I166))</f>
        <v>2</v>
      </c>
      <c r="Y164" s="11">
        <f t="shared" ref="Y164" si="186">SUM(H164:H166, I164:I166)</f>
        <v>16</v>
      </c>
    </row>
    <row r="165" spans="1:25">
      <c r="A165" s="1" t="s">
        <v>30</v>
      </c>
      <c r="B165" s="1" t="s">
        <v>22</v>
      </c>
      <c r="C165" s="1" t="s">
        <v>16</v>
      </c>
      <c r="D165" s="4">
        <v>45765</v>
      </c>
      <c r="E165" s="2">
        <f t="shared" si="157"/>
        <v>55</v>
      </c>
      <c r="F165" s="2">
        <f t="shared" si="162"/>
        <v>2</v>
      </c>
      <c r="G165" s="1" t="s">
        <v>11</v>
      </c>
      <c r="H165" s="1">
        <v>3</v>
      </c>
      <c r="I165" s="1">
        <v>4</v>
      </c>
      <c r="K165" s="2"/>
      <c r="L165" s="2"/>
      <c r="M165" s="2"/>
      <c r="N165" s="2"/>
      <c r="P165" s="2">
        <f t="shared" si="144"/>
        <v>1</v>
      </c>
      <c r="Q165" s="2">
        <f t="shared" si="145"/>
        <v>1</v>
      </c>
      <c r="R165" s="2">
        <f t="shared" si="146"/>
        <v>0</v>
      </c>
      <c r="S165" s="2">
        <f t="shared" si="147"/>
        <v>0</v>
      </c>
      <c r="T165" s="2">
        <f t="shared" si="148"/>
        <v>0</v>
      </c>
      <c r="U165" s="2">
        <f t="shared" si="149"/>
        <v>0</v>
      </c>
      <c r="V165" s="2">
        <f t="shared" si="150"/>
        <v>0</v>
      </c>
      <c r="W165" s="11"/>
      <c r="X165" s="11"/>
      <c r="Y165" s="11"/>
    </row>
    <row r="166" spans="1:25">
      <c r="A166" s="1" t="s">
        <v>30</v>
      </c>
      <c r="B166" s="1" t="s">
        <v>22</v>
      </c>
      <c r="C166" s="1" t="s">
        <v>16</v>
      </c>
      <c r="D166" s="4">
        <v>45765</v>
      </c>
      <c r="E166" s="2">
        <f t="shared" si="157"/>
        <v>55</v>
      </c>
      <c r="F166" s="2">
        <f t="shared" si="162"/>
        <v>3</v>
      </c>
      <c r="G166" s="1" t="s">
        <v>11</v>
      </c>
      <c r="H166" s="1">
        <v>6</v>
      </c>
      <c r="I166" s="1">
        <v>2</v>
      </c>
      <c r="K166" s="2"/>
      <c r="L166" s="2"/>
      <c r="M166" s="2"/>
      <c r="N166" s="2"/>
      <c r="P166" s="2">
        <f t="shared" si="144"/>
        <v>1</v>
      </c>
      <c r="Q166" s="2">
        <f t="shared" si="145"/>
        <v>1</v>
      </c>
      <c r="R166" s="2">
        <f t="shared" si="146"/>
        <v>0</v>
      </c>
      <c r="S166" s="2">
        <f t="shared" si="147"/>
        <v>0</v>
      </c>
      <c r="T166" s="2">
        <f t="shared" si="148"/>
        <v>0</v>
      </c>
      <c r="U166" s="2">
        <f t="shared" si="149"/>
        <v>0</v>
      </c>
      <c r="V166" s="2">
        <f t="shared" si="150"/>
        <v>0</v>
      </c>
      <c r="W166" s="11"/>
      <c r="X166" s="11"/>
      <c r="Y166" s="11"/>
    </row>
    <row r="167" spans="1:25">
      <c r="A167" s="1" t="s">
        <v>30</v>
      </c>
      <c r="B167" s="1" t="s">
        <v>21</v>
      </c>
      <c r="C167" s="1" t="s">
        <v>16</v>
      </c>
      <c r="D167" s="4">
        <v>45765</v>
      </c>
      <c r="E167" s="2">
        <f t="shared" si="157"/>
        <v>56</v>
      </c>
      <c r="F167" s="2">
        <f t="shared" si="162"/>
        <v>1</v>
      </c>
      <c r="G167" s="1" t="s">
        <v>11</v>
      </c>
      <c r="H167" s="1">
        <v>5</v>
      </c>
      <c r="I167" s="1">
        <v>2</v>
      </c>
      <c r="K167" s="2"/>
      <c r="L167" s="2"/>
      <c r="M167" s="2"/>
      <c r="N167" s="2"/>
      <c r="P167" s="2">
        <f t="shared" si="144"/>
        <v>1</v>
      </c>
      <c r="Q167" s="2">
        <f t="shared" si="145"/>
        <v>1</v>
      </c>
      <c r="R167" s="2">
        <f t="shared" si="146"/>
        <v>0</v>
      </c>
      <c r="S167" s="2">
        <f t="shared" si="147"/>
        <v>0</v>
      </c>
      <c r="T167" s="2">
        <f t="shared" si="148"/>
        <v>0</v>
      </c>
      <c r="U167" s="2">
        <f t="shared" si="149"/>
        <v>0</v>
      </c>
      <c r="V167" s="2">
        <f t="shared" si="150"/>
        <v>0</v>
      </c>
      <c r="W167" s="11" t="str">
        <f t="shared" ref="W167" si="187">IF(SUM(H167:H169)&gt;SUM(I167:I169), "Caleb", "Joshua")</f>
        <v>Caleb</v>
      </c>
      <c r="X167" s="11">
        <f t="shared" ref="X167" si="188">ABS(SUM(H167:H169)-SUM(I167:I169))</f>
        <v>7</v>
      </c>
      <c r="Y167" s="11">
        <f t="shared" ref="Y167" si="189">SUM(H167:H169, I167:I169)</f>
        <v>13</v>
      </c>
    </row>
    <row r="168" spans="1:25">
      <c r="A168" s="1" t="s">
        <v>30</v>
      </c>
      <c r="B168" s="1" t="s">
        <v>21</v>
      </c>
      <c r="C168" s="1" t="s">
        <v>16</v>
      </c>
      <c r="D168" s="4">
        <v>45765</v>
      </c>
      <c r="E168" s="2">
        <f t="shared" si="157"/>
        <v>56</v>
      </c>
      <c r="F168" s="2">
        <f t="shared" si="162"/>
        <v>2</v>
      </c>
      <c r="G168" s="1" t="s">
        <v>11</v>
      </c>
      <c r="H168" s="1">
        <v>5</v>
      </c>
      <c r="I168" s="1">
        <v>1</v>
      </c>
      <c r="K168" s="2"/>
      <c r="L168" s="2"/>
      <c r="M168" s="2"/>
      <c r="N168" s="2"/>
      <c r="P168" s="2">
        <f t="shared" si="144"/>
        <v>1</v>
      </c>
      <c r="Q168" s="2">
        <f t="shared" si="145"/>
        <v>1</v>
      </c>
      <c r="R168" s="2">
        <f t="shared" si="146"/>
        <v>0</v>
      </c>
      <c r="S168" s="2">
        <f t="shared" si="147"/>
        <v>0</v>
      </c>
      <c r="T168" s="2">
        <f t="shared" si="148"/>
        <v>0</v>
      </c>
      <c r="U168" s="2">
        <f t="shared" si="149"/>
        <v>0</v>
      </c>
      <c r="V168" s="2">
        <f t="shared" si="150"/>
        <v>0</v>
      </c>
      <c r="W168" s="11"/>
      <c r="X168" s="11"/>
      <c r="Y168" s="11"/>
    </row>
    <row r="169" spans="1:25">
      <c r="A169" s="1" t="s">
        <v>30</v>
      </c>
      <c r="B169" s="1" t="s">
        <v>21</v>
      </c>
      <c r="C169" s="1" t="s">
        <v>16</v>
      </c>
      <c r="D169" s="4">
        <v>45765</v>
      </c>
      <c r="E169" s="2">
        <f t="shared" si="157"/>
        <v>56</v>
      </c>
      <c r="F169" s="2">
        <f t="shared" si="162"/>
        <v>3</v>
      </c>
      <c r="G169" s="1" t="s">
        <v>11</v>
      </c>
      <c r="H169" s="1">
        <v>0</v>
      </c>
      <c r="I169" s="1">
        <v>0</v>
      </c>
      <c r="K169" s="2"/>
      <c r="L169" s="2"/>
      <c r="M169" s="2"/>
      <c r="N169" s="2"/>
      <c r="P169" s="2">
        <f t="shared" si="144"/>
        <v>1</v>
      </c>
      <c r="Q169" s="2">
        <f t="shared" si="145"/>
        <v>1</v>
      </c>
      <c r="R169" s="2">
        <f t="shared" si="146"/>
        <v>0</v>
      </c>
      <c r="S169" s="2">
        <f t="shared" si="147"/>
        <v>0</v>
      </c>
      <c r="T169" s="2">
        <f t="shared" si="148"/>
        <v>0</v>
      </c>
      <c r="U169" s="2">
        <f t="shared" si="149"/>
        <v>0</v>
      </c>
      <c r="V169" s="2">
        <f t="shared" si="150"/>
        <v>0</v>
      </c>
      <c r="W169" s="11"/>
      <c r="X169" s="11"/>
      <c r="Y169" s="11"/>
    </row>
    <row r="170" spans="1:25">
      <c r="A170" s="1" t="s">
        <v>30</v>
      </c>
      <c r="B170" s="1" t="s">
        <v>22</v>
      </c>
      <c r="C170" s="1" t="s">
        <v>16</v>
      </c>
      <c r="D170" s="4">
        <v>45768</v>
      </c>
      <c r="E170" s="2">
        <f t="shared" si="157"/>
        <v>57</v>
      </c>
      <c r="F170" s="2">
        <f t="shared" si="162"/>
        <v>1</v>
      </c>
      <c r="G170" s="1" t="s">
        <v>35</v>
      </c>
      <c r="H170" s="1">
        <v>1</v>
      </c>
      <c r="I170" s="1">
        <v>3</v>
      </c>
      <c r="K170" s="2"/>
      <c r="L170" s="2"/>
      <c r="M170" s="2">
        <v>0</v>
      </c>
      <c r="N170" s="2"/>
      <c r="P170" s="2">
        <f t="shared" si="144"/>
        <v>1</v>
      </c>
      <c r="Q170" s="2">
        <f t="shared" si="145"/>
        <v>1</v>
      </c>
      <c r="R170" s="2">
        <f t="shared" si="146"/>
        <v>0</v>
      </c>
      <c r="S170" s="2">
        <f t="shared" si="147"/>
        <v>0</v>
      </c>
      <c r="T170" s="2">
        <f t="shared" si="148"/>
        <v>0</v>
      </c>
      <c r="U170" s="2">
        <f t="shared" si="149"/>
        <v>1</v>
      </c>
      <c r="V170" s="2">
        <f t="shared" si="150"/>
        <v>0</v>
      </c>
      <c r="W170" s="11" t="str">
        <f t="shared" ref="W170" si="190">IF(SUM(H170:H172)&gt;SUM(I170:I172), "Caleb", "Joshua")</f>
        <v>Joshua</v>
      </c>
      <c r="X170" s="11">
        <f t="shared" ref="X170" si="191">ABS(SUM(H170:H172)-SUM(I170:I172))</f>
        <v>2</v>
      </c>
      <c r="Y170" s="11">
        <f t="shared" ref="Y170" si="192">SUM(H170:H172, I170:I172)</f>
        <v>12</v>
      </c>
    </row>
    <row r="171" spans="1:25">
      <c r="A171" s="1" t="s">
        <v>30</v>
      </c>
      <c r="B171" s="1" t="s">
        <v>22</v>
      </c>
      <c r="C171" s="1" t="s">
        <v>16</v>
      </c>
      <c r="D171" s="4">
        <v>45768</v>
      </c>
      <c r="E171" s="2">
        <f t="shared" si="157"/>
        <v>57</v>
      </c>
      <c r="F171" s="2">
        <f t="shared" si="162"/>
        <v>2</v>
      </c>
      <c r="G171" s="1" t="s">
        <v>35</v>
      </c>
      <c r="H171" s="1">
        <v>4</v>
      </c>
      <c r="I171" s="1">
        <v>1</v>
      </c>
      <c r="K171" s="2"/>
      <c r="L171" s="2"/>
      <c r="M171" s="2">
        <v>0</v>
      </c>
      <c r="N171" s="2"/>
      <c r="P171" s="2">
        <f t="shared" si="144"/>
        <v>1</v>
      </c>
      <c r="Q171" s="2">
        <f t="shared" si="145"/>
        <v>1</v>
      </c>
      <c r="R171" s="2">
        <f t="shared" si="146"/>
        <v>0</v>
      </c>
      <c r="S171" s="2">
        <f t="shared" si="147"/>
        <v>0</v>
      </c>
      <c r="T171" s="2">
        <f t="shared" si="148"/>
        <v>0</v>
      </c>
      <c r="U171" s="2">
        <f t="shared" si="149"/>
        <v>1</v>
      </c>
      <c r="V171" s="2">
        <f t="shared" si="150"/>
        <v>0</v>
      </c>
      <c r="W171" s="11"/>
      <c r="X171" s="11"/>
      <c r="Y171" s="11"/>
    </row>
    <row r="172" spans="1:25">
      <c r="A172" s="1" t="s">
        <v>30</v>
      </c>
      <c r="B172" s="1" t="s">
        <v>22</v>
      </c>
      <c r="C172" s="1" t="s">
        <v>16</v>
      </c>
      <c r="D172" s="4">
        <v>45768</v>
      </c>
      <c r="E172" s="2">
        <f t="shared" si="157"/>
        <v>57</v>
      </c>
      <c r="F172" s="2">
        <f t="shared" si="162"/>
        <v>3</v>
      </c>
      <c r="G172" s="1" t="s">
        <v>35</v>
      </c>
      <c r="H172" s="1">
        <v>0</v>
      </c>
      <c r="I172" s="1">
        <v>3</v>
      </c>
      <c r="K172" s="2"/>
      <c r="L172" s="2"/>
      <c r="M172" s="2">
        <v>0</v>
      </c>
      <c r="N172" s="2"/>
      <c r="P172" s="2">
        <f t="shared" si="144"/>
        <v>1</v>
      </c>
      <c r="Q172" s="2">
        <f t="shared" si="145"/>
        <v>1</v>
      </c>
      <c r="R172" s="2">
        <f t="shared" si="146"/>
        <v>0</v>
      </c>
      <c r="S172" s="2">
        <f t="shared" si="147"/>
        <v>0</v>
      </c>
      <c r="T172" s="2">
        <f t="shared" si="148"/>
        <v>0</v>
      </c>
      <c r="U172" s="2">
        <f t="shared" si="149"/>
        <v>1</v>
      </c>
      <c r="V172" s="2">
        <f t="shared" si="150"/>
        <v>0</v>
      </c>
      <c r="W172" s="11"/>
      <c r="X172" s="11"/>
      <c r="Y172" s="11"/>
    </row>
    <row r="173" spans="1:25">
      <c r="A173" s="1" t="s">
        <v>30</v>
      </c>
      <c r="B173" s="1" t="s">
        <v>21</v>
      </c>
      <c r="C173" s="1" t="s">
        <v>16</v>
      </c>
      <c r="D173" s="4">
        <v>45768</v>
      </c>
      <c r="E173" s="2">
        <f t="shared" si="157"/>
        <v>58</v>
      </c>
      <c r="F173" s="2">
        <f t="shared" si="162"/>
        <v>1</v>
      </c>
      <c r="G173" s="1" t="s">
        <v>37</v>
      </c>
      <c r="H173" s="1">
        <v>0</v>
      </c>
      <c r="I173" s="1">
        <v>1</v>
      </c>
      <c r="K173" s="2"/>
      <c r="L173" s="2"/>
      <c r="M173" s="2">
        <v>0</v>
      </c>
      <c r="N173" s="2"/>
      <c r="P173" s="2">
        <f t="shared" si="144"/>
        <v>1</v>
      </c>
      <c r="Q173" s="2">
        <f t="shared" si="145"/>
        <v>1</v>
      </c>
      <c r="R173" s="2">
        <f t="shared" si="146"/>
        <v>0</v>
      </c>
      <c r="S173" s="2">
        <f t="shared" si="147"/>
        <v>0</v>
      </c>
      <c r="T173" s="2">
        <f t="shared" si="148"/>
        <v>0</v>
      </c>
      <c r="U173" s="2">
        <f t="shared" si="149"/>
        <v>1</v>
      </c>
      <c r="V173" s="2">
        <f t="shared" si="150"/>
        <v>0</v>
      </c>
      <c r="W173" s="11" t="str">
        <f t="shared" ref="W173" si="193">IF(SUM(H173:H175)&gt;SUM(I173:I175), "Caleb", "Joshua")</f>
        <v>Caleb</v>
      </c>
      <c r="X173" s="11">
        <f t="shared" ref="X173" si="194">ABS(SUM(H173:H175)-SUM(I173:I175))</f>
        <v>1</v>
      </c>
      <c r="Y173" s="11">
        <f t="shared" ref="Y173" si="195">SUM(H173:H175, I173:I175)</f>
        <v>7</v>
      </c>
    </row>
    <row r="174" spans="1:25">
      <c r="A174" s="1" t="s">
        <v>30</v>
      </c>
      <c r="B174" s="1" t="s">
        <v>21</v>
      </c>
      <c r="C174" s="1" t="s">
        <v>16</v>
      </c>
      <c r="D174" s="4">
        <v>45768</v>
      </c>
      <c r="E174" s="2">
        <f t="shared" si="157"/>
        <v>58</v>
      </c>
      <c r="F174" s="2">
        <f t="shared" si="162"/>
        <v>2</v>
      </c>
      <c r="G174" s="1" t="s">
        <v>37</v>
      </c>
      <c r="H174" s="1">
        <v>2</v>
      </c>
      <c r="I174" s="1">
        <v>0</v>
      </c>
      <c r="K174" s="2"/>
      <c r="L174" s="2"/>
      <c r="M174" s="2">
        <v>3</v>
      </c>
      <c r="N174" s="2"/>
      <c r="P174" s="2">
        <f t="shared" si="144"/>
        <v>1</v>
      </c>
      <c r="Q174" s="2">
        <f t="shared" si="145"/>
        <v>1</v>
      </c>
      <c r="R174" s="2">
        <f t="shared" si="146"/>
        <v>0</v>
      </c>
      <c r="S174" s="2">
        <f t="shared" si="147"/>
        <v>0</v>
      </c>
      <c r="T174" s="2">
        <f t="shared" si="148"/>
        <v>0</v>
      </c>
      <c r="U174" s="2">
        <f t="shared" si="149"/>
        <v>1</v>
      </c>
      <c r="V174" s="2">
        <f t="shared" si="150"/>
        <v>0</v>
      </c>
      <c r="W174" s="11"/>
      <c r="X174" s="11"/>
      <c r="Y174" s="11"/>
    </row>
    <row r="175" spans="1:25">
      <c r="A175" s="1" t="s">
        <v>30</v>
      </c>
      <c r="B175" s="1" t="s">
        <v>21</v>
      </c>
      <c r="C175" s="1" t="s">
        <v>16</v>
      </c>
      <c r="D175" s="4">
        <v>45768</v>
      </c>
      <c r="E175" s="2">
        <f t="shared" si="157"/>
        <v>58</v>
      </c>
      <c r="F175" s="2">
        <f t="shared" si="162"/>
        <v>3</v>
      </c>
      <c r="G175" s="1" t="s">
        <v>37</v>
      </c>
      <c r="H175" s="1">
        <v>2</v>
      </c>
      <c r="I175" s="1">
        <v>2</v>
      </c>
      <c r="K175" s="2"/>
      <c r="L175" s="2"/>
      <c r="M175" s="2">
        <v>1</v>
      </c>
      <c r="N175" s="2"/>
      <c r="P175" s="2">
        <f t="shared" si="144"/>
        <v>1</v>
      </c>
      <c r="Q175" s="2">
        <f t="shared" si="145"/>
        <v>1</v>
      </c>
      <c r="R175" s="2">
        <f t="shared" si="146"/>
        <v>0</v>
      </c>
      <c r="S175" s="2">
        <f t="shared" si="147"/>
        <v>0</v>
      </c>
      <c r="T175" s="2">
        <f t="shared" si="148"/>
        <v>0</v>
      </c>
      <c r="U175" s="2">
        <f t="shared" si="149"/>
        <v>1</v>
      </c>
      <c r="V175" s="2">
        <f t="shared" si="150"/>
        <v>0</v>
      </c>
      <c r="W175" s="11"/>
      <c r="X175" s="11"/>
      <c r="Y175" s="11"/>
    </row>
    <row r="176" spans="1:25">
      <c r="A176" s="1" t="s">
        <v>30</v>
      </c>
      <c r="B176" s="1" t="s">
        <v>21</v>
      </c>
      <c r="C176" s="1" t="s">
        <v>16</v>
      </c>
      <c r="D176" s="4">
        <v>45768</v>
      </c>
      <c r="E176" s="2">
        <v>58</v>
      </c>
      <c r="F176" s="2" t="s">
        <v>41</v>
      </c>
      <c r="G176" s="1" t="s">
        <v>37</v>
      </c>
      <c r="H176" s="1">
        <v>0</v>
      </c>
      <c r="K176" s="2"/>
      <c r="L176" s="2"/>
      <c r="M176" s="2">
        <v>0</v>
      </c>
      <c r="N176" s="2"/>
      <c r="P176" s="2">
        <f t="shared" si="144"/>
        <v>1</v>
      </c>
      <c r="Q176" s="2">
        <f t="shared" si="145"/>
        <v>0</v>
      </c>
      <c r="R176" s="2">
        <f t="shared" si="146"/>
        <v>0</v>
      </c>
      <c r="S176" s="2">
        <f t="shared" si="147"/>
        <v>0</v>
      </c>
      <c r="T176" s="2">
        <f t="shared" si="148"/>
        <v>0</v>
      </c>
      <c r="U176" s="2">
        <f t="shared" si="149"/>
        <v>1</v>
      </c>
      <c r="V176" s="2">
        <f t="shared" si="150"/>
        <v>0</v>
      </c>
      <c r="W176" s="11"/>
      <c r="X176" s="11"/>
      <c r="Y176" s="11"/>
    </row>
    <row r="177" spans="1:25">
      <c r="A177" s="1" t="s">
        <v>30</v>
      </c>
      <c r="B177" s="1" t="s">
        <v>21</v>
      </c>
      <c r="C177" s="1" t="s">
        <v>16</v>
      </c>
      <c r="D177" s="4">
        <v>45768</v>
      </c>
      <c r="E177" s="2">
        <v>58</v>
      </c>
      <c r="F177" s="2" t="s">
        <v>41</v>
      </c>
      <c r="G177" s="1" t="s">
        <v>37</v>
      </c>
      <c r="H177" s="1">
        <v>5</v>
      </c>
      <c r="K177" s="2"/>
      <c r="L177" s="2"/>
      <c r="M177" s="2">
        <v>0</v>
      </c>
      <c r="N177" s="2"/>
      <c r="P177" s="2">
        <f t="shared" si="144"/>
        <v>1</v>
      </c>
      <c r="Q177" s="2">
        <f t="shared" si="145"/>
        <v>0</v>
      </c>
      <c r="R177" s="2">
        <f t="shared" si="146"/>
        <v>0</v>
      </c>
      <c r="S177" s="2">
        <f t="shared" si="147"/>
        <v>0</v>
      </c>
      <c r="T177" s="2">
        <f t="shared" si="148"/>
        <v>0</v>
      </c>
      <c r="U177" s="2">
        <f t="shared" si="149"/>
        <v>1</v>
      </c>
      <c r="V177" s="2">
        <f t="shared" si="150"/>
        <v>0</v>
      </c>
      <c r="W177" s="11"/>
      <c r="X177" s="11"/>
      <c r="Y177" s="11"/>
    </row>
    <row r="178" spans="1:25">
      <c r="A178" s="1" t="s">
        <v>30</v>
      </c>
      <c r="B178" s="1" t="s">
        <v>23</v>
      </c>
      <c r="C178" s="1" t="s">
        <v>16</v>
      </c>
      <c r="D178" s="4">
        <v>45768</v>
      </c>
      <c r="E178" s="2">
        <f t="shared" ref="E178:E224" si="196">E175+1</f>
        <v>59</v>
      </c>
      <c r="F178" s="2">
        <f>F173</f>
        <v>1</v>
      </c>
      <c r="G178" s="1" t="s">
        <v>11</v>
      </c>
      <c r="H178" s="1">
        <v>4</v>
      </c>
      <c r="I178" s="1">
        <v>1</v>
      </c>
      <c r="K178" s="2"/>
      <c r="L178" s="2"/>
      <c r="M178" s="2"/>
      <c r="N178" s="2"/>
      <c r="P178" s="2">
        <f t="shared" si="144"/>
        <v>1</v>
      </c>
      <c r="Q178" s="2">
        <f t="shared" si="145"/>
        <v>1</v>
      </c>
      <c r="R178" s="2">
        <f t="shared" si="146"/>
        <v>0</v>
      </c>
      <c r="S178" s="2">
        <f t="shared" si="147"/>
        <v>0</v>
      </c>
      <c r="T178" s="2">
        <f t="shared" si="148"/>
        <v>0</v>
      </c>
      <c r="U178" s="2">
        <f t="shared" si="149"/>
        <v>0</v>
      </c>
      <c r="V178" s="2">
        <f t="shared" si="150"/>
        <v>0</v>
      </c>
      <c r="W178" s="11" t="str">
        <f t="shared" ref="W178" si="197">IF(SUM(H178:H180)&gt;SUM(I178:I180), "Caleb", "Joshua")</f>
        <v>Caleb</v>
      </c>
      <c r="X178" s="11">
        <f t="shared" ref="X178" si="198">ABS(SUM(H178:H180)-SUM(I178:I180))</f>
        <v>11</v>
      </c>
      <c r="Y178" s="11">
        <f t="shared" ref="Y178" si="199">SUM(H178:H180, I178:I180)</f>
        <v>13</v>
      </c>
    </row>
    <row r="179" spans="1:25">
      <c r="A179" s="1" t="s">
        <v>30</v>
      </c>
      <c r="B179" s="1" t="s">
        <v>23</v>
      </c>
      <c r="C179" s="1" t="s">
        <v>16</v>
      </c>
      <c r="D179" s="4">
        <v>45768</v>
      </c>
      <c r="E179" s="2">
        <f t="shared" si="196"/>
        <v>59</v>
      </c>
      <c r="F179" s="2">
        <f>F174</f>
        <v>2</v>
      </c>
      <c r="G179" s="1" t="s">
        <v>11</v>
      </c>
      <c r="H179" s="1">
        <v>3</v>
      </c>
      <c r="I179" s="1">
        <v>0</v>
      </c>
      <c r="K179" s="2"/>
      <c r="L179" s="2"/>
      <c r="M179" s="2"/>
      <c r="N179" s="2"/>
      <c r="P179" s="2">
        <f t="shared" si="144"/>
        <v>1</v>
      </c>
      <c r="Q179" s="2">
        <f t="shared" si="145"/>
        <v>1</v>
      </c>
      <c r="R179" s="2">
        <f t="shared" si="146"/>
        <v>0</v>
      </c>
      <c r="S179" s="2">
        <f t="shared" si="147"/>
        <v>0</v>
      </c>
      <c r="T179" s="2">
        <f t="shared" si="148"/>
        <v>0</v>
      </c>
      <c r="U179" s="2">
        <f t="shared" si="149"/>
        <v>0</v>
      </c>
      <c r="V179" s="2">
        <f t="shared" si="150"/>
        <v>0</v>
      </c>
      <c r="W179" s="11"/>
      <c r="X179" s="11"/>
      <c r="Y179" s="11"/>
    </row>
    <row r="180" spans="1:25">
      <c r="A180" s="1" t="s">
        <v>30</v>
      </c>
      <c r="B180" s="1" t="s">
        <v>23</v>
      </c>
      <c r="C180" s="1" t="s">
        <v>16</v>
      </c>
      <c r="D180" s="4">
        <v>45768</v>
      </c>
      <c r="E180" s="2">
        <f t="shared" si="196"/>
        <v>59</v>
      </c>
      <c r="F180" s="2">
        <f>F175</f>
        <v>3</v>
      </c>
      <c r="G180" s="1" t="s">
        <v>11</v>
      </c>
      <c r="H180" s="1">
        <v>5</v>
      </c>
      <c r="I180" s="1">
        <v>0</v>
      </c>
      <c r="K180" s="2"/>
      <c r="L180" s="2"/>
      <c r="M180" s="2"/>
      <c r="N180" s="2"/>
      <c r="P180" s="2">
        <f t="shared" si="144"/>
        <v>1</v>
      </c>
      <c r="Q180" s="2">
        <f t="shared" si="145"/>
        <v>1</v>
      </c>
      <c r="R180" s="2">
        <f t="shared" si="146"/>
        <v>0</v>
      </c>
      <c r="S180" s="2">
        <f t="shared" si="147"/>
        <v>0</v>
      </c>
      <c r="T180" s="2">
        <f t="shared" si="148"/>
        <v>0</v>
      </c>
      <c r="U180" s="2">
        <f t="shared" si="149"/>
        <v>0</v>
      </c>
      <c r="V180" s="2">
        <f t="shared" si="150"/>
        <v>0</v>
      </c>
      <c r="W180" s="11"/>
      <c r="X180" s="11"/>
      <c r="Y180" s="11"/>
    </row>
    <row r="181" spans="1:25">
      <c r="A181" s="1" t="s">
        <v>30</v>
      </c>
      <c r="B181" s="1" t="s">
        <v>22</v>
      </c>
      <c r="C181" s="1" t="s">
        <v>16</v>
      </c>
      <c r="D181" s="4">
        <v>45769</v>
      </c>
      <c r="E181" s="2">
        <f t="shared" si="196"/>
        <v>60</v>
      </c>
      <c r="F181" s="2">
        <f t="shared" ref="F181:F195" si="200">F178</f>
        <v>1</v>
      </c>
      <c r="G181" s="1" t="s">
        <v>9</v>
      </c>
      <c r="H181" s="1">
        <v>2</v>
      </c>
      <c r="I181" s="1">
        <v>4</v>
      </c>
      <c r="K181" s="2"/>
      <c r="L181" s="2"/>
      <c r="M181" s="2"/>
      <c r="N181" s="2"/>
      <c r="P181" s="2">
        <f t="shared" si="144"/>
        <v>1</v>
      </c>
      <c r="Q181" s="2">
        <f t="shared" si="145"/>
        <v>1</v>
      </c>
      <c r="R181" s="2">
        <f t="shared" si="146"/>
        <v>0</v>
      </c>
      <c r="S181" s="2">
        <f t="shared" si="147"/>
        <v>0</v>
      </c>
      <c r="T181" s="2">
        <f t="shared" si="148"/>
        <v>0</v>
      </c>
      <c r="U181" s="2">
        <f t="shared" si="149"/>
        <v>0</v>
      </c>
      <c r="V181" s="2">
        <f t="shared" si="150"/>
        <v>0</v>
      </c>
      <c r="W181" s="11" t="str">
        <f t="shared" ref="W181" si="201">IF(SUM(H181:H183)&gt;SUM(I181:I183), "Caleb", "Joshua")</f>
        <v>Joshua</v>
      </c>
      <c r="X181" s="11">
        <f t="shared" ref="X181" si="202">ABS(SUM(H181:H183)-SUM(I181:I183))</f>
        <v>7</v>
      </c>
      <c r="Y181" s="11">
        <f t="shared" ref="Y181" si="203">SUM(H181:H183, I181:I183)</f>
        <v>17</v>
      </c>
    </row>
    <row r="182" spans="1:25">
      <c r="A182" s="1" t="s">
        <v>30</v>
      </c>
      <c r="B182" s="1" t="s">
        <v>22</v>
      </c>
      <c r="C182" s="1" t="s">
        <v>16</v>
      </c>
      <c r="D182" s="4">
        <v>45769</v>
      </c>
      <c r="E182" s="2">
        <f t="shared" si="196"/>
        <v>60</v>
      </c>
      <c r="F182" s="2">
        <f t="shared" si="200"/>
        <v>2</v>
      </c>
      <c r="G182" s="1" t="s">
        <v>9</v>
      </c>
      <c r="H182" s="1">
        <v>3</v>
      </c>
      <c r="I182" s="1">
        <v>5</v>
      </c>
      <c r="K182" s="2"/>
      <c r="L182" s="2"/>
      <c r="M182" s="2"/>
      <c r="N182" s="2"/>
      <c r="P182" s="2">
        <f t="shared" si="144"/>
        <v>1</v>
      </c>
      <c r="Q182" s="2">
        <f t="shared" si="145"/>
        <v>1</v>
      </c>
      <c r="R182" s="2">
        <f t="shared" si="146"/>
        <v>0</v>
      </c>
      <c r="S182" s="2">
        <f t="shared" si="147"/>
        <v>0</v>
      </c>
      <c r="T182" s="2">
        <f t="shared" si="148"/>
        <v>0</v>
      </c>
      <c r="U182" s="2">
        <f t="shared" si="149"/>
        <v>0</v>
      </c>
      <c r="V182" s="2">
        <f t="shared" si="150"/>
        <v>0</v>
      </c>
      <c r="W182" s="11"/>
      <c r="X182" s="11"/>
      <c r="Y182" s="11"/>
    </row>
    <row r="183" spans="1:25">
      <c r="A183" s="1" t="s">
        <v>30</v>
      </c>
      <c r="B183" s="1" t="s">
        <v>22</v>
      </c>
      <c r="C183" s="1" t="s">
        <v>16</v>
      </c>
      <c r="D183" s="4">
        <v>45769</v>
      </c>
      <c r="E183" s="2">
        <f t="shared" si="196"/>
        <v>60</v>
      </c>
      <c r="F183" s="2">
        <f t="shared" si="200"/>
        <v>3</v>
      </c>
      <c r="G183" s="1" t="s">
        <v>9</v>
      </c>
      <c r="H183" s="1">
        <v>0</v>
      </c>
      <c r="I183" s="1">
        <v>3</v>
      </c>
      <c r="K183" s="2"/>
      <c r="L183" s="2"/>
      <c r="M183" s="2"/>
      <c r="N183" s="2"/>
      <c r="P183" s="2">
        <f t="shared" si="144"/>
        <v>1</v>
      </c>
      <c r="Q183" s="2">
        <f t="shared" si="145"/>
        <v>1</v>
      </c>
      <c r="R183" s="2">
        <f t="shared" si="146"/>
        <v>0</v>
      </c>
      <c r="S183" s="2">
        <f t="shared" si="147"/>
        <v>0</v>
      </c>
      <c r="T183" s="2">
        <f t="shared" si="148"/>
        <v>0</v>
      </c>
      <c r="U183" s="2">
        <f t="shared" si="149"/>
        <v>0</v>
      </c>
      <c r="V183" s="2">
        <f t="shared" si="150"/>
        <v>0</v>
      </c>
      <c r="W183" s="11"/>
      <c r="X183" s="11"/>
      <c r="Y183" s="11"/>
    </row>
    <row r="184" spans="1:25">
      <c r="A184" s="1" t="s">
        <v>30</v>
      </c>
      <c r="B184" s="1" t="s">
        <v>21</v>
      </c>
      <c r="C184" s="1" t="s">
        <v>16</v>
      </c>
      <c r="D184" s="4">
        <v>45769</v>
      </c>
      <c r="E184" s="2">
        <f t="shared" si="196"/>
        <v>61</v>
      </c>
      <c r="F184" s="2">
        <f t="shared" si="200"/>
        <v>1</v>
      </c>
      <c r="G184" s="1" t="s">
        <v>11</v>
      </c>
      <c r="H184" s="1">
        <v>5</v>
      </c>
      <c r="I184" s="1">
        <v>1</v>
      </c>
      <c r="K184" s="2"/>
      <c r="L184" s="2"/>
      <c r="M184" s="2"/>
      <c r="N184" s="2"/>
      <c r="P184" s="2">
        <f t="shared" si="144"/>
        <v>1</v>
      </c>
      <c r="Q184" s="2">
        <f t="shared" si="145"/>
        <v>1</v>
      </c>
      <c r="R184" s="2">
        <f t="shared" si="146"/>
        <v>0</v>
      </c>
      <c r="S184" s="2">
        <f t="shared" si="147"/>
        <v>0</v>
      </c>
      <c r="T184" s="2">
        <f t="shared" si="148"/>
        <v>0</v>
      </c>
      <c r="U184" s="2">
        <f t="shared" si="149"/>
        <v>0</v>
      </c>
      <c r="V184" s="2">
        <f t="shared" si="150"/>
        <v>0</v>
      </c>
      <c r="W184" s="11" t="str">
        <f t="shared" ref="W184" si="204">IF(SUM(H184:H186)&gt;SUM(I184:I186), "Caleb", "Joshua")</f>
        <v>Caleb</v>
      </c>
      <c r="X184" s="11">
        <f t="shared" ref="X184" si="205">ABS(SUM(H184:H186)-SUM(I184:I186))</f>
        <v>11</v>
      </c>
      <c r="Y184" s="11">
        <f t="shared" ref="Y184" si="206">SUM(H184:H186, I184:I186)</f>
        <v>15</v>
      </c>
    </row>
    <row r="185" spans="1:25">
      <c r="A185" s="1" t="s">
        <v>30</v>
      </c>
      <c r="B185" s="1" t="s">
        <v>21</v>
      </c>
      <c r="C185" s="1" t="s">
        <v>16</v>
      </c>
      <c r="D185" s="4">
        <v>45769</v>
      </c>
      <c r="E185" s="2">
        <f t="shared" si="196"/>
        <v>61</v>
      </c>
      <c r="F185" s="2">
        <f t="shared" si="200"/>
        <v>2</v>
      </c>
      <c r="G185" s="1" t="s">
        <v>11</v>
      </c>
      <c r="H185" s="1">
        <v>7</v>
      </c>
      <c r="I185" s="1">
        <v>1</v>
      </c>
      <c r="K185" s="2"/>
      <c r="L185" s="2"/>
      <c r="M185" s="2"/>
      <c r="N185" s="2"/>
      <c r="P185" s="2">
        <f t="shared" si="144"/>
        <v>1</v>
      </c>
      <c r="Q185" s="2">
        <f t="shared" si="145"/>
        <v>1</v>
      </c>
      <c r="R185" s="2">
        <f t="shared" si="146"/>
        <v>0</v>
      </c>
      <c r="S185" s="2">
        <f t="shared" si="147"/>
        <v>0</v>
      </c>
      <c r="T185" s="2">
        <f t="shared" si="148"/>
        <v>0</v>
      </c>
      <c r="U185" s="2">
        <f t="shared" si="149"/>
        <v>0</v>
      </c>
      <c r="V185" s="2">
        <f t="shared" si="150"/>
        <v>0</v>
      </c>
      <c r="W185" s="11"/>
      <c r="X185" s="11"/>
      <c r="Y185" s="11"/>
    </row>
    <row r="186" spans="1:25">
      <c r="A186" s="1" t="s">
        <v>30</v>
      </c>
      <c r="B186" s="1" t="s">
        <v>21</v>
      </c>
      <c r="C186" s="1" t="s">
        <v>16</v>
      </c>
      <c r="D186" s="4">
        <v>45769</v>
      </c>
      <c r="E186" s="2">
        <f t="shared" si="196"/>
        <v>61</v>
      </c>
      <c r="F186" s="2">
        <f t="shared" si="200"/>
        <v>3</v>
      </c>
      <c r="G186" s="1" t="s">
        <v>11</v>
      </c>
      <c r="H186" s="1">
        <v>1</v>
      </c>
      <c r="I186" s="1">
        <v>0</v>
      </c>
      <c r="K186" s="2"/>
      <c r="L186" s="2"/>
      <c r="M186" s="2"/>
      <c r="N186" s="2"/>
      <c r="P186" s="2">
        <f t="shared" si="144"/>
        <v>1</v>
      </c>
      <c r="Q186" s="2">
        <f t="shared" si="145"/>
        <v>1</v>
      </c>
      <c r="R186" s="2">
        <f t="shared" si="146"/>
        <v>0</v>
      </c>
      <c r="S186" s="2">
        <f t="shared" si="147"/>
        <v>0</v>
      </c>
      <c r="T186" s="2">
        <f t="shared" si="148"/>
        <v>0</v>
      </c>
      <c r="U186" s="2">
        <f t="shared" si="149"/>
        <v>0</v>
      </c>
      <c r="V186" s="2">
        <f t="shared" si="150"/>
        <v>0</v>
      </c>
      <c r="W186" s="11"/>
      <c r="X186" s="11"/>
      <c r="Y186" s="11"/>
    </row>
    <row r="187" spans="1:25">
      <c r="A187" s="1" t="s">
        <v>30</v>
      </c>
      <c r="B187" s="1" t="s">
        <v>23</v>
      </c>
      <c r="C187" s="1" t="s">
        <v>16</v>
      </c>
      <c r="D187" s="4">
        <v>45769</v>
      </c>
      <c r="E187" s="2">
        <f t="shared" si="196"/>
        <v>62</v>
      </c>
      <c r="F187" s="2">
        <f t="shared" si="200"/>
        <v>1</v>
      </c>
      <c r="G187" s="1" t="s">
        <v>39</v>
      </c>
      <c r="H187" s="1">
        <v>0</v>
      </c>
      <c r="I187" s="1">
        <v>1</v>
      </c>
      <c r="K187" s="2">
        <v>0</v>
      </c>
      <c r="L187" s="2"/>
      <c r="M187" s="2"/>
      <c r="N187" s="2"/>
      <c r="P187" s="2">
        <f t="shared" si="144"/>
        <v>1</v>
      </c>
      <c r="Q187" s="2">
        <f t="shared" si="145"/>
        <v>1</v>
      </c>
      <c r="R187" s="2">
        <f t="shared" si="146"/>
        <v>0</v>
      </c>
      <c r="S187" s="2">
        <f t="shared" si="147"/>
        <v>1</v>
      </c>
      <c r="T187" s="2">
        <f t="shared" si="148"/>
        <v>0</v>
      </c>
      <c r="U187" s="2">
        <f t="shared" si="149"/>
        <v>0</v>
      </c>
      <c r="V187" s="2">
        <f t="shared" si="150"/>
        <v>0</v>
      </c>
      <c r="W187" s="11" t="str">
        <f t="shared" ref="W187" si="207">IF(SUM(H187:H189)&gt;SUM(I187:I189), "Caleb", "Joshua")</f>
        <v>Caleb</v>
      </c>
      <c r="X187" s="11">
        <f t="shared" ref="X187" si="208">ABS(SUM(H187:H189)-SUM(I187:I189))</f>
        <v>6</v>
      </c>
      <c r="Y187" s="11">
        <f t="shared" ref="Y187" si="209">SUM(H187:H189, I187:I189)</f>
        <v>10</v>
      </c>
    </row>
    <row r="188" spans="1:25">
      <c r="A188" s="1" t="s">
        <v>30</v>
      </c>
      <c r="B188" s="1" t="s">
        <v>23</v>
      </c>
      <c r="C188" s="1" t="s">
        <v>16</v>
      </c>
      <c r="D188" s="4">
        <v>45769</v>
      </c>
      <c r="E188" s="2">
        <f t="shared" si="196"/>
        <v>62</v>
      </c>
      <c r="F188" s="2">
        <f t="shared" si="200"/>
        <v>2</v>
      </c>
      <c r="G188" s="1" t="s">
        <v>39</v>
      </c>
      <c r="H188" s="1">
        <v>6</v>
      </c>
      <c r="I188" s="1">
        <v>0</v>
      </c>
      <c r="K188" s="2">
        <v>0</v>
      </c>
      <c r="L188" s="2"/>
      <c r="M188" s="2"/>
      <c r="N188" s="2"/>
      <c r="P188" s="2">
        <f t="shared" si="144"/>
        <v>1</v>
      </c>
      <c r="Q188" s="2">
        <f t="shared" si="145"/>
        <v>1</v>
      </c>
      <c r="R188" s="2">
        <f t="shared" si="146"/>
        <v>0</v>
      </c>
      <c r="S188" s="2">
        <f t="shared" si="147"/>
        <v>1</v>
      </c>
      <c r="T188" s="2">
        <f t="shared" si="148"/>
        <v>0</v>
      </c>
      <c r="U188" s="2">
        <f t="shared" si="149"/>
        <v>0</v>
      </c>
      <c r="V188" s="2">
        <f t="shared" si="150"/>
        <v>0</v>
      </c>
      <c r="W188" s="11"/>
      <c r="X188" s="11"/>
      <c r="Y188" s="11"/>
    </row>
    <row r="189" spans="1:25">
      <c r="A189" s="1" t="s">
        <v>30</v>
      </c>
      <c r="B189" s="1" t="s">
        <v>23</v>
      </c>
      <c r="C189" s="1" t="s">
        <v>16</v>
      </c>
      <c r="D189" s="4">
        <v>45769</v>
      </c>
      <c r="E189" s="2">
        <f t="shared" si="196"/>
        <v>62</v>
      </c>
      <c r="F189" s="2">
        <f t="shared" si="200"/>
        <v>3</v>
      </c>
      <c r="G189" s="1" t="s">
        <v>39</v>
      </c>
      <c r="H189" s="1">
        <v>2</v>
      </c>
      <c r="I189" s="1">
        <v>1</v>
      </c>
      <c r="K189" s="2">
        <v>1</v>
      </c>
      <c r="L189" s="2"/>
      <c r="M189" s="2"/>
      <c r="N189" s="2"/>
      <c r="P189" s="2">
        <f t="shared" si="144"/>
        <v>1</v>
      </c>
      <c r="Q189" s="2">
        <f t="shared" si="145"/>
        <v>1</v>
      </c>
      <c r="R189" s="2">
        <f t="shared" si="146"/>
        <v>0</v>
      </c>
      <c r="S189" s="2">
        <f t="shared" si="147"/>
        <v>1</v>
      </c>
      <c r="T189" s="2">
        <f t="shared" si="148"/>
        <v>0</v>
      </c>
      <c r="U189" s="2">
        <f t="shared" si="149"/>
        <v>0</v>
      </c>
      <c r="V189" s="2">
        <f t="shared" si="150"/>
        <v>0</v>
      </c>
      <c r="W189" s="11"/>
      <c r="X189" s="11"/>
      <c r="Y189" s="11"/>
    </row>
    <row r="190" spans="1:25">
      <c r="A190" s="1" t="s">
        <v>30</v>
      </c>
      <c r="B190" s="1" t="s">
        <v>22</v>
      </c>
      <c r="C190" s="1" t="s">
        <v>16</v>
      </c>
      <c r="D190" s="4">
        <v>45770</v>
      </c>
      <c r="E190" s="2">
        <f t="shared" si="196"/>
        <v>63</v>
      </c>
      <c r="F190" s="2">
        <f t="shared" si="200"/>
        <v>1</v>
      </c>
      <c r="G190" s="1" t="s">
        <v>11</v>
      </c>
      <c r="H190" s="1">
        <v>3</v>
      </c>
      <c r="I190" s="1">
        <v>0</v>
      </c>
      <c r="K190" s="2"/>
      <c r="L190" s="2"/>
      <c r="M190" s="2"/>
      <c r="N190" s="2"/>
      <c r="P190" s="2">
        <f t="shared" si="144"/>
        <v>1</v>
      </c>
      <c r="Q190" s="2">
        <f t="shared" si="145"/>
        <v>1</v>
      </c>
      <c r="R190" s="2">
        <f t="shared" si="146"/>
        <v>0</v>
      </c>
      <c r="S190" s="2">
        <f t="shared" si="147"/>
        <v>0</v>
      </c>
      <c r="T190" s="2">
        <f t="shared" si="148"/>
        <v>0</v>
      </c>
      <c r="U190" s="2">
        <f t="shared" si="149"/>
        <v>0</v>
      </c>
      <c r="V190" s="2">
        <f t="shared" si="150"/>
        <v>0</v>
      </c>
      <c r="W190" s="11" t="str">
        <f t="shared" ref="W190" si="210">IF(SUM(H190:H192)&gt;SUM(I190:I192), "Caleb", "Joshua")</f>
        <v>Caleb</v>
      </c>
      <c r="X190" s="11">
        <f t="shared" ref="X190" si="211">ABS(SUM(H190:H192)-SUM(I190:I192))</f>
        <v>5</v>
      </c>
      <c r="Y190" s="11">
        <f t="shared" ref="Y190" si="212">SUM(H190:H192, I190:I192)</f>
        <v>13</v>
      </c>
    </row>
    <row r="191" spans="1:25">
      <c r="A191" s="1" t="s">
        <v>30</v>
      </c>
      <c r="B191" s="1" t="s">
        <v>22</v>
      </c>
      <c r="C191" s="1" t="s">
        <v>16</v>
      </c>
      <c r="D191" s="4">
        <v>45770</v>
      </c>
      <c r="E191" s="2">
        <f t="shared" si="196"/>
        <v>63</v>
      </c>
      <c r="F191" s="2">
        <f t="shared" si="200"/>
        <v>2</v>
      </c>
      <c r="G191" s="1" t="s">
        <v>11</v>
      </c>
      <c r="H191" s="1">
        <v>3</v>
      </c>
      <c r="I191" s="1">
        <v>4</v>
      </c>
      <c r="K191" s="2"/>
      <c r="L191" s="2"/>
      <c r="M191" s="2"/>
      <c r="N191" s="2"/>
      <c r="P191" s="2">
        <f t="shared" si="144"/>
        <v>1</v>
      </c>
      <c r="Q191" s="2">
        <f t="shared" si="145"/>
        <v>1</v>
      </c>
      <c r="R191" s="2">
        <f t="shared" si="146"/>
        <v>0</v>
      </c>
      <c r="S191" s="2">
        <f t="shared" si="147"/>
        <v>0</v>
      </c>
      <c r="T191" s="2">
        <f t="shared" si="148"/>
        <v>0</v>
      </c>
      <c r="U191" s="2">
        <f t="shared" si="149"/>
        <v>0</v>
      </c>
      <c r="V191" s="2">
        <f t="shared" si="150"/>
        <v>0</v>
      </c>
      <c r="W191" s="11"/>
      <c r="X191" s="11"/>
      <c r="Y191" s="11"/>
    </row>
    <row r="192" spans="1:25">
      <c r="A192" s="1" t="s">
        <v>30</v>
      </c>
      <c r="B192" s="1" t="s">
        <v>22</v>
      </c>
      <c r="C192" s="1" t="s">
        <v>16</v>
      </c>
      <c r="D192" s="4">
        <v>45770</v>
      </c>
      <c r="E192" s="2">
        <f t="shared" si="196"/>
        <v>63</v>
      </c>
      <c r="F192" s="2">
        <f t="shared" si="200"/>
        <v>3</v>
      </c>
      <c r="G192" s="1" t="s">
        <v>11</v>
      </c>
      <c r="H192" s="1">
        <v>3</v>
      </c>
      <c r="I192" s="1">
        <v>0</v>
      </c>
      <c r="K192" s="2"/>
      <c r="L192" s="2"/>
      <c r="M192" s="2"/>
      <c r="N192" s="2"/>
      <c r="P192" s="2">
        <f t="shared" si="144"/>
        <v>1</v>
      </c>
      <c r="Q192" s="2">
        <f t="shared" si="145"/>
        <v>1</v>
      </c>
      <c r="R192" s="2">
        <f t="shared" si="146"/>
        <v>0</v>
      </c>
      <c r="S192" s="2">
        <f t="shared" si="147"/>
        <v>0</v>
      </c>
      <c r="T192" s="2">
        <f t="shared" si="148"/>
        <v>0</v>
      </c>
      <c r="U192" s="2">
        <f t="shared" si="149"/>
        <v>0</v>
      </c>
      <c r="V192" s="2">
        <f t="shared" si="150"/>
        <v>0</v>
      </c>
      <c r="W192" s="11"/>
      <c r="X192" s="11"/>
      <c r="Y192" s="11"/>
    </row>
    <row r="193" spans="1:25">
      <c r="A193" s="1" t="s">
        <v>30</v>
      </c>
      <c r="B193" s="1" t="s">
        <v>22</v>
      </c>
      <c r="C193" s="1" t="s">
        <v>16</v>
      </c>
      <c r="D193" s="4">
        <v>45770</v>
      </c>
      <c r="E193" s="2">
        <f t="shared" si="196"/>
        <v>64</v>
      </c>
      <c r="F193" s="2">
        <f t="shared" si="200"/>
        <v>1</v>
      </c>
      <c r="G193" s="1" t="s">
        <v>40</v>
      </c>
      <c r="I193" s="1">
        <v>0</v>
      </c>
      <c r="J193" s="1">
        <v>1</v>
      </c>
      <c r="K193" s="2"/>
      <c r="L193" s="2"/>
      <c r="M193" s="2"/>
      <c r="N193" s="2"/>
      <c r="P193" s="2">
        <f t="shared" si="144"/>
        <v>0</v>
      </c>
      <c r="Q193" s="2">
        <f t="shared" si="145"/>
        <v>1</v>
      </c>
      <c r="R193" s="2">
        <f t="shared" si="146"/>
        <v>1</v>
      </c>
      <c r="S193" s="2">
        <f t="shared" si="147"/>
        <v>0</v>
      </c>
      <c r="T193" s="2">
        <f t="shared" si="148"/>
        <v>0</v>
      </c>
      <c r="U193" s="2">
        <f t="shared" si="149"/>
        <v>0</v>
      </c>
      <c r="V193" s="2">
        <f t="shared" si="150"/>
        <v>0</v>
      </c>
      <c r="W193" s="11"/>
      <c r="X193" s="11"/>
      <c r="Y193" s="11"/>
    </row>
    <row r="194" spans="1:25">
      <c r="A194" s="1" t="s">
        <v>30</v>
      </c>
      <c r="B194" s="1" t="s">
        <v>22</v>
      </c>
      <c r="C194" s="1" t="s">
        <v>16</v>
      </c>
      <c r="D194" s="4">
        <v>45770</v>
      </c>
      <c r="E194" s="2">
        <f t="shared" si="196"/>
        <v>64</v>
      </c>
      <c r="F194" s="2">
        <f t="shared" si="200"/>
        <v>2</v>
      </c>
      <c r="G194" s="1" t="s">
        <v>40</v>
      </c>
      <c r="I194" s="1">
        <v>0</v>
      </c>
      <c r="J194" s="1">
        <v>0</v>
      </c>
      <c r="K194" s="2"/>
      <c r="L194" s="2"/>
      <c r="M194" s="2"/>
      <c r="N194" s="2"/>
      <c r="P194" s="2">
        <f t="shared" si="144"/>
        <v>0</v>
      </c>
      <c r="Q194" s="2">
        <f t="shared" si="145"/>
        <v>1</v>
      </c>
      <c r="R194" s="2">
        <f t="shared" si="146"/>
        <v>1</v>
      </c>
      <c r="S194" s="2">
        <f t="shared" si="147"/>
        <v>0</v>
      </c>
      <c r="T194" s="2">
        <f t="shared" si="148"/>
        <v>0</v>
      </c>
      <c r="U194" s="2">
        <f t="shared" si="149"/>
        <v>0</v>
      </c>
      <c r="V194" s="2">
        <f t="shared" si="150"/>
        <v>0</v>
      </c>
      <c r="W194" s="11"/>
      <c r="X194" s="11"/>
      <c r="Y194" s="11"/>
    </row>
    <row r="195" spans="1:25">
      <c r="A195" s="1" t="s">
        <v>30</v>
      </c>
      <c r="B195" s="1" t="s">
        <v>22</v>
      </c>
      <c r="C195" s="1" t="s">
        <v>16</v>
      </c>
      <c r="D195" s="4">
        <v>45770</v>
      </c>
      <c r="E195" s="2">
        <f t="shared" si="196"/>
        <v>64</v>
      </c>
      <c r="F195" s="2">
        <f t="shared" si="200"/>
        <v>3</v>
      </c>
      <c r="G195" s="1" t="s">
        <v>40</v>
      </c>
      <c r="I195" s="1">
        <v>3</v>
      </c>
      <c r="J195" s="1">
        <v>2</v>
      </c>
      <c r="K195" s="2"/>
      <c r="L195" s="2"/>
      <c r="M195" s="2"/>
      <c r="N195" s="2"/>
      <c r="P195" s="2">
        <f t="shared" ref="P195:P199" si="213">COUNTA(H195)</f>
        <v>0</v>
      </c>
      <c r="Q195" s="2">
        <f t="shared" ref="Q195:Q199" si="214">COUNTA(I195)</f>
        <v>1</v>
      </c>
      <c r="R195" s="2">
        <f t="shared" ref="R195:R199" si="215">COUNTA(J195)</f>
        <v>1</v>
      </c>
      <c r="S195" s="2">
        <f t="shared" ref="S195:S199" si="216">COUNTA(K195)</f>
        <v>0</v>
      </c>
      <c r="T195" s="2">
        <f t="shared" ref="T195:T199" si="217">COUNTA(L195)</f>
        <v>0</v>
      </c>
      <c r="U195" s="2">
        <f t="shared" ref="U195:U199" si="218">COUNTA(M195)</f>
        <v>0</v>
      </c>
      <c r="V195" s="2">
        <f t="shared" ref="V195:V199" si="219">COUNTA(N195)</f>
        <v>0</v>
      </c>
      <c r="W195" s="11"/>
      <c r="X195" s="11"/>
      <c r="Y195" s="11"/>
    </row>
    <row r="196" spans="1:25">
      <c r="A196" s="1" t="s">
        <v>30</v>
      </c>
      <c r="B196" s="1" t="s">
        <v>22</v>
      </c>
      <c r="C196" s="1" t="s">
        <v>16</v>
      </c>
      <c r="D196" s="4">
        <v>45770</v>
      </c>
      <c r="E196" s="2">
        <v>64</v>
      </c>
      <c r="F196" s="2" t="s">
        <v>41</v>
      </c>
      <c r="G196" s="1" t="s">
        <v>40</v>
      </c>
      <c r="I196" s="1">
        <v>3</v>
      </c>
      <c r="J196" s="1">
        <v>3</v>
      </c>
      <c r="K196" s="2"/>
      <c r="L196" s="2"/>
      <c r="M196" s="2"/>
      <c r="N196" s="2"/>
      <c r="P196" s="2">
        <f t="shared" si="213"/>
        <v>0</v>
      </c>
      <c r="Q196" s="2">
        <f t="shared" si="214"/>
        <v>1</v>
      </c>
      <c r="R196" s="2">
        <f t="shared" si="215"/>
        <v>1</v>
      </c>
      <c r="S196" s="2">
        <f t="shared" si="216"/>
        <v>0</v>
      </c>
      <c r="T196" s="2">
        <f t="shared" si="217"/>
        <v>0</v>
      </c>
      <c r="U196" s="2">
        <f t="shared" si="218"/>
        <v>0</v>
      </c>
      <c r="V196" s="2">
        <f t="shared" si="219"/>
        <v>0</v>
      </c>
      <c r="W196" s="11"/>
      <c r="X196" s="11"/>
      <c r="Y196" s="11"/>
    </row>
    <row r="197" spans="1:25">
      <c r="A197" s="1" t="s">
        <v>30</v>
      </c>
      <c r="B197" s="1" t="s">
        <v>22</v>
      </c>
      <c r="C197" s="1" t="s">
        <v>16</v>
      </c>
      <c r="D197" s="4">
        <v>45770</v>
      </c>
      <c r="E197" s="2">
        <v>64</v>
      </c>
      <c r="F197" s="2" t="s">
        <v>41</v>
      </c>
      <c r="G197" s="1" t="s">
        <v>40</v>
      </c>
      <c r="I197" s="1">
        <v>3</v>
      </c>
      <c r="J197" s="1">
        <v>1</v>
      </c>
      <c r="K197" s="2"/>
      <c r="L197" s="2"/>
      <c r="M197" s="2"/>
      <c r="N197" s="2"/>
      <c r="P197" s="2">
        <f t="shared" si="213"/>
        <v>0</v>
      </c>
      <c r="Q197" s="2">
        <f t="shared" si="214"/>
        <v>1</v>
      </c>
      <c r="R197" s="2">
        <f t="shared" si="215"/>
        <v>1</v>
      </c>
      <c r="S197" s="2">
        <f t="shared" si="216"/>
        <v>0</v>
      </c>
      <c r="T197" s="2">
        <f t="shared" si="217"/>
        <v>0</v>
      </c>
      <c r="U197" s="2">
        <f t="shared" si="218"/>
        <v>0</v>
      </c>
      <c r="V197" s="2">
        <f t="shared" si="219"/>
        <v>0</v>
      </c>
      <c r="W197" s="11"/>
      <c r="X197" s="11"/>
      <c r="Y197" s="11"/>
    </row>
    <row r="198" spans="1:25">
      <c r="A198" s="1" t="s">
        <v>30</v>
      </c>
      <c r="B198" s="1" t="s">
        <v>22</v>
      </c>
      <c r="C198" s="1" t="s">
        <v>16</v>
      </c>
      <c r="D198" s="4">
        <v>45770</v>
      </c>
      <c r="E198" s="2">
        <f t="shared" si="196"/>
        <v>65</v>
      </c>
      <c r="F198" s="2">
        <v>1</v>
      </c>
      <c r="G198" s="1" t="s">
        <v>12</v>
      </c>
      <c r="H198" s="1">
        <v>2</v>
      </c>
      <c r="I198" s="1">
        <v>1</v>
      </c>
      <c r="K198" s="2">
        <v>2</v>
      </c>
      <c r="L198" s="2"/>
      <c r="M198" s="2"/>
      <c r="N198" s="2"/>
      <c r="P198" s="2">
        <f t="shared" si="213"/>
        <v>1</v>
      </c>
      <c r="Q198" s="2">
        <f t="shared" si="214"/>
        <v>1</v>
      </c>
      <c r="R198" s="2">
        <f t="shared" si="215"/>
        <v>0</v>
      </c>
      <c r="S198" s="2">
        <f t="shared" si="216"/>
        <v>1</v>
      </c>
      <c r="T198" s="2">
        <f t="shared" si="217"/>
        <v>0</v>
      </c>
      <c r="U198" s="2">
        <f t="shared" si="218"/>
        <v>0</v>
      </c>
      <c r="V198" s="2">
        <f t="shared" si="219"/>
        <v>0</v>
      </c>
      <c r="W198" s="11" t="str">
        <f t="shared" ref="W198" si="220">IF(SUM(H198:H200)&gt;SUM(I198:I200), "Caleb", "Joshua")</f>
        <v>Caleb</v>
      </c>
      <c r="X198" s="11">
        <f t="shared" ref="X198" si="221">ABS(SUM(H198:H200)-SUM(I198:I200))</f>
        <v>4</v>
      </c>
      <c r="Y198" s="11">
        <f t="shared" ref="Y198" si="222">SUM(H198:H200, I198:I200)</f>
        <v>10</v>
      </c>
    </row>
    <row r="199" spans="1:25">
      <c r="A199" s="1" t="s">
        <v>30</v>
      </c>
      <c r="B199" s="1" t="s">
        <v>22</v>
      </c>
      <c r="C199" s="1" t="s">
        <v>16</v>
      </c>
      <c r="D199" s="4">
        <v>45770</v>
      </c>
      <c r="E199" s="2">
        <f t="shared" si="196"/>
        <v>65</v>
      </c>
      <c r="F199" s="2">
        <v>2</v>
      </c>
      <c r="G199" s="1" t="s">
        <v>12</v>
      </c>
      <c r="H199" s="1">
        <v>3</v>
      </c>
      <c r="I199" s="1">
        <v>2</v>
      </c>
      <c r="K199" s="2">
        <v>1</v>
      </c>
      <c r="L199" s="2"/>
      <c r="M199" s="2"/>
      <c r="N199" s="2"/>
      <c r="P199" s="2">
        <f t="shared" si="213"/>
        <v>1</v>
      </c>
      <c r="Q199" s="2">
        <f t="shared" si="214"/>
        <v>1</v>
      </c>
      <c r="R199" s="2">
        <f t="shared" si="215"/>
        <v>0</v>
      </c>
      <c r="S199" s="2">
        <f t="shared" si="216"/>
        <v>1</v>
      </c>
      <c r="T199" s="2">
        <f t="shared" si="217"/>
        <v>0</v>
      </c>
      <c r="U199" s="2">
        <f t="shared" si="218"/>
        <v>0</v>
      </c>
      <c r="V199" s="2">
        <f t="shared" si="219"/>
        <v>0</v>
      </c>
      <c r="W199" s="11"/>
      <c r="X199" s="11"/>
      <c r="Y199" s="11"/>
    </row>
    <row r="200" spans="1:25">
      <c r="A200" s="1" t="s">
        <v>30</v>
      </c>
      <c r="B200" s="1" t="s">
        <v>22</v>
      </c>
      <c r="C200" s="1" t="s">
        <v>16</v>
      </c>
      <c r="D200" s="4">
        <v>45770</v>
      </c>
      <c r="E200" s="2">
        <f t="shared" si="196"/>
        <v>65</v>
      </c>
      <c r="F200" s="2">
        <v>3</v>
      </c>
      <c r="G200" s="1" t="s">
        <v>12</v>
      </c>
      <c r="H200" s="1">
        <v>2</v>
      </c>
      <c r="I200" s="1">
        <v>0</v>
      </c>
      <c r="K200" s="2">
        <v>1</v>
      </c>
      <c r="L200" s="2"/>
      <c r="M200" s="2"/>
      <c r="N200" s="2"/>
      <c r="P200" s="2">
        <f t="shared" ref="P200:P202" si="223">COUNTA(H200)</f>
        <v>1</v>
      </c>
      <c r="Q200" s="2">
        <f t="shared" ref="Q200:Q202" si="224">COUNTA(I200)</f>
        <v>1</v>
      </c>
      <c r="R200" s="2">
        <f t="shared" ref="R200:R202" si="225">COUNTA(J200)</f>
        <v>0</v>
      </c>
      <c r="S200" s="2">
        <f t="shared" ref="S200:S202" si="226">COUNTA(K200)</f>
        <v>1</v>
      </c>
      <c r="T200" s="2">
        <f t="shared" ref="T200:T202" si="227">COUNTA(L200)</f>
        <v>0</v>
      </c>
      <c r="U200" s="2">
        <f t="shared" ref="U200:U202" si="228">COUNTA(M200)</f>
        <v>0</v>
      </c>
      <c r="V200" s="2">
        <f t="shared" ref="V200:V202" si="229">COUNTA(N200)</f>
        <v>0</v>
      </c>
      <c r="W200" s="11"/>
      <c r="X200" s="11"/>
      <c r="Y200" s="11"/>
    </row>
    <row r="201" spans="1:25">
      <c r="A201" s="1" t="s">
        <v>30</v>
      </c>
      <c r="B201" s="1" t="s">
        <v>23</v>
      </c>
      <c r="C201" s="1" t="s">
        <v>16</v>
      </c>
      <c r="D201" s="4">
        <v>45771</v>
      </c>
      <c r="E201" s="2">
        <f t="shared" si="196"/>
        <v>66</v>
      </c>
      <c r="F201" s="2">
        <v>1</v>
      </c>
      <c r="G201" s="1" t="s">
        <v>9</v>
      </c>
      <c r="H201" s="1">
        <v>5</v>
      </c>
      <c r="I201" s="1">
        <v>1</v>
      </c>
      <c r="K201" s="2"/>
      <c r="L201" s="2"/>
      <c r="M201" s="2"/>
      <c r="N201" s="2"/>
      <c r="P201" s="2">
        <f t="shared" si="223"/>
        <v>1</v>
      </c>
      <c r="Q201" s="2">
        <f t="shared" si="224"/>
        <v>1</v>
      </c>
      <c r="R201" s="2">
        <f t="shared" si="225"/>
        <v>0</v>
      </c>
      <c r="S201" s="2">
        <f t="shared" si="226"/>
        <v>0</v>
      </c>
      <c r="T201" s="2">
        <f t="shared" si="227"/>
        <v>0</v>
      </c>
      <c r="U201" s="2">
        <f t="shared" si="228"/>
        <v>0</v>
      </c>
      <c r="V201" s="2">
        <f t="shared" si="229"/>
        <v>0</v>
      </c>
      <c r="W201" s="11" t="str">
        <f t="shared" ref="W201" si="230">IF(SUM(H201:H203)&gt;SUM(I201:I203), "Caleb", "Joshua")</f>
        <v>Caleb</v>
      </c>
      <c r="X201" s="11">
        <f t="shared" ref="X201" si="231">ABS(SUM(H201:H203)-SUM(I201:I203))</f>
        <v>3</v>
      </c>
      <c r="Y201" s="11">
        <f t="shared" ref="Y201" si="232">SUM(H201:H203, I201:I203)</f>
        <v>9</v>
      </c>
    </row>
    <row r="202" spans="1:25">
      <c r="A202" s="1" t="s">
        <v>30</v>
      </c>
      <c r="B202" s="1" t="s">
        <v>23</v>
      </c>
      <c r="C202" s="1" t="s">
        <v>16</v>
      </c>
      <c r="D202" s="4">
        <v>45771</v>
      </c>
      <c r="E202" s="2">
        <f t="shared" si="196"/>
        <v>66</v>
      </c>
      <c r="F202" s="2">
        <v>2</v>
      </c>
      <c r="G202" s="1" t="s">
        <v>9</v>
      </c>
      <c r="H202" s="1">
        <v>0</v>
      </c>
      <c r="I202" s="1">
        <v>2</v>
      </c>
      <c r="K202" s="2"/>
      <c r="L202" s="2"/>
      <c r="M202" s="2"/>
      <c r="N202" s="2"/>
      <c r="P202" s="2">
        <f t="shared" si="223"/>
        <v>1</v>
      </c>
      <c r="Q202" s="2">
        <f t="shared" si="224"/>
        <v>1</v>
      </c>
      <c r="R202" s="2">
        <f t="shared" si="225"/>
        <v>0</v>
      </c>
      <c r="S202" s="2">
        <f t="shared" si="226"/>
        <v>0</v>
      </c>
      <c r="T202" s="2">
        <f t="shared" si="227"/>
        <v>0</v>
      </c>
      <c r="U202" s="2">
        <f t="shared" si="228"/>
        <v>0</v>
      </c>
      <c r="V202" s="2">
        <f t="shared" si="229"/>
        <v>0</v>
      </c>
      <c r="W202" s="11"/>
      <c r="X202" s="11"/>
      <c r="Y202" s="11"/>
    </row>
    <row r="203" spans="1:25">
      <c r="A203" s="1" t="s">
        <v>30</v>
      </c>
      <c r="B203" s="1" t="s">
        <v>23</v>
      </c>
      <c r="C203" s="1" t="s">
        <v>16</v>
      </c>
      <c r="D203" s="4">
        <v>45771</v>
      </c>
      <c r="E203" s="2">
        <f t="shared" si="196"/>
        <v>66</v>
      </c>
      <c r="F203" s="2">
        <v>3</v>
      </c>
      <c r="G203" s="1" t="s">
        <v>9</v>
      </c>
      <c r="H203" s="1">
        <v>1</v>
      </c>
      <c r="I203" s="1">
        <v>0</v>
      </c>
      <c r="K203" s="2"/>
      <c r="L203" s="2"/>
      <c r="M203" s="2"/>
      <c r="N203" s="2"/>
      <c r="P203" s="2">
        <f t="shared" ref="P203:P205" si="233">COUNTA(H203)</f>
        <v>1</v>
      </c>
      <c r="Q203" s="2">
        <f t="shared" ref="Q203:Q205" si="234">COUNTA(I203)</f>
        <v>1</v>
      </c>
      <c r="R203" s="2">
        <f t="shared" ref="R203:R205" si="235">COUNTA(J203)</f>
        <v>0</v>
      </c>
      <c r="S203" s="2">
        <f t="shared" ref="S203:S205" si="236">COUNTA(K203)</f>
        <v>0</v>
      </c>
      <c r="T203" s="2">
        <f t="shared" ref="T203:T205" si="237">COUNTA(L203)</f>
        <v>0</v>
      </c>
      <c r="U203" s="2">
        <f t="shared" ref="U203:U205" si="238">COUNTA(M203)</f>
        <v>0</v>
      </c>
      <c r="V203" s="2">
        <f t="shared" ref="V203:V205" si="239">COUNTA(N203)</f>
        <v>0</v>
      </c>
      <c r="W203" s="11"/>
      <c r="X203" s="11"/>
      <c r="Y203" s="11"/>
    </row>
    <row r="204" spans="1:25">
      <c r="A204" s="1" t="s">
        <v>30</v>
      </c>
      <c r="B204" s="1" t="s">
        <v>21</v>
      </c>
      <c r="C204" s="1" t="s">
        <v>16</v>
      </c>
      <c r="D204" s="4">
        <v>45771</v>
      </c>
      <c r="E204" s="2">
        <f t="shared" si="196"/>
        <v>67</v>
      </c>
      <c r="F204" s="2">
        <v>1</v>
      </c>
      <c r="G204" s="1" t="s">
        <v>11</v>
      </c>
      <c r="H204" s="1">
        <v>5</v>
      </c>
      <c r="I204" s="1">
        <v>1</v>
      </c>
      <c r="K204" s="2"/>
      <c r="L204" s="2"/>
      <c r="M204" s="2"/>
      <c r="N204" s="2"/>
      <c r="P204" s="2">
        <f t="shared" si="233"/>
        <v>1</v>
      </c>
      <c r="Q204" s="2">
        <f t="shared" si="234"/>
        <v>1</v>
      </c>
      <c r="R204" s="2">
        <f t="shared" si="235"/>
        <v>0</v>
      </c>
      <c r="S204" s="2">
        <f t="shared" si="236"/>
        <v>0</v>
      </c>
      <c r="T204" s="2">
        <f t="shared" si="237"/>
        <v>0</v>
      </c>
      <c r="U204" s="2">
        <f t="shared" si="238"/>
        <v>0</v>
      </c>
      <c r="V204" s="2">
        <f t="shared" si="239"/>
        <v>0</v>
      </c>
      <c r="W204" s="11" t="str">
        <f t="shared" ref="W204" si="240">IF(SUM(H204:H206)&gt;SUM(I204:I206), "Caleb", "Joshua")</f>
        <v>Caleb</v>
      </c>
      <c r="X204" s="11">
        <f t="shared" ref="X204" si="241">ABS(SUM(H204:H206)-SUM(I204:I206))</f>
        <v>8</v>
      </c>
      <c r="Y204" s="11">
        <f t="shared" ref="Y204" si="242">SUM(H204:H206, I204:I206)</f>
        <v>14</v>
      </c>
    </row>
    <row r="205" spans="1:25">
      <c r="A205" s="1" t="s">
        <v>30</v>
      </c>
      <c r="B205" s="1" t="s">
        <v>21</v>
      </c>
      <c r="C205" s="1" t="s">
        <v>16</v>
      </c>
      <c r="D205" s="4">
        <v>45771</v>
      </c>
      <c r="E205" s="2">
        <f t="shared" si="196"/>
        <v>67</v>
      </c>
      <c r="F205" s="2">
        <v>2</v>
      </c>
      <c r="G205" s="1" t="s">
        <v>11</v>
      </c>
      <c r="H205" s="1">
        <v>0</v>
      </c>
      <c r="I205" s="1">
        <v>1</v>
      </c>
      <c r="K205" s="2"/>
      <c r="L205" s="2"/>
      <c r="M205" s="2"/>
      <c r="N205" s="2"/>
      <c r="P205" s="2">
        <f t="shared" si="233"/>
        <v>1</v>
      </c>
      <c r="Q205" s="2">
        <f t="shared" si="234"/>
        <v>1</v>
      </c>
      <c r="R205" s="2">
        <f t="shared" si="235"/>
        <v>0</v>
      </c>
      <c r="S205" s="2">
        <f t="shared" si="236"/>
        <v>0</v>
      </c>
      <c r="T205" s="2">
        <f t="shared" si="237"/>
        <v>0</v>
      </c>
      <c r="U205" s="2">
        <f t="shared" si="238"/>
        <v>0</v>
      </c>
      <c r="V205" s="2">
        <f t="shared" si="239"/>
        <v>0</v>
      </c>
      <c r="W205" s="11"/>
      <c r="X205" s="11"/>
      <c r="Y205" s="11"/>
    </row>
    <row r="206" spans="1:25">
      <c r="A206" s="1" t="s">
        <v>30</v>
      </c>
      <c r="B206" s="1" t="s">
        <v>21</v>
      </c>
      <c r="C206" s="1" t="s">
        <v>16</v>
      </c>
      <c r="D206" s="4">
        <v>45771</v>
      </c>
      <c r="E206" s="2">
        <f t="shared" si="196"/>
        <v>67</v>
      </c>
      <c r="F206" s="2">
        <v>3</v>
      </c>
      <c r="G206" s="1" t="s">
        <v>11</v>
      </c>
      <c r="H206" s="1">
        <v>6</v>
      </c>
      <c r="I206" s="1">
        <v>1</v>
      </c>
      <c r="K206" s="2"/>
      <c r="L206" s="2"/>
      <c r="M206" s="2"/>
      <c r="N206" s="2"/>
      <c r="P206" s="2">
        <f t="shared" ref="P206:P208" si="243">COUNTA(H206)</f>
        <v>1</v>
      </c>
      <c r="Q206" s="2">
        <f t="shared" ref="Q206:Q208" si="244">COUNTA(I206)</f>
        <v>1</v>
      </c>
      <c r="R206" s="2">
        <f t="shared" ref="R206:R208" si="245">COUNTA(J206)</f>
        <v>0</v>
      </c>
      <c r="S206" s="2">
        <f t="shared" ref="S206:S208" si="246">COUNTA(K206)</f>
        <v>0</v>
      </c>
      <c r="T206" s="2">
        <f t="shared" ref="T206:T208" si="247">COUNTA(L206)</f>
        <v>0</v>
      </c>
      <c r="U206" s="2">
        <f t="shared" ref="U206:U208" si="248">COUNTA(M206)</f>
        <v>0</v>
      </c>
      <c r="V206" s="2">
        <f t="shared" ref="V206:V208" si="249">COUNTA(N206)</f>
        <v>0</v>
      </c>
      <c r="W206" s="11"/>
      <c r="X206" s="11"/>
      <c r="Y206" s="11"/>
    </row>
    <row r="207" spans="1:25">
      <c r="A207" s="1" t="s">
        <v>30</v>
      </c>
      <c r="B207" s="1" t="s">
        <v>22</v>
      </c>
      <c r="C207" s="1" t="s">
        <v>16</v>
      </c>
      <c r="D207" s="4">
        <v>45771</v>
      </c>
      <c r="E207" s="2">
        <f t="shared" si="196"/>
        <v>68</v>
      </c>
      <c r="F207" s="2">
        <v>1</v>
      </c>
      <c r="G207" s="1" t="s">
        <v>15</v>
      </c>
      <c r="H207" s="1">
        <v>3</v>
      </c>
      <c r="I207" s="1">
        <v>1</v>
      </c>
      <c r="J207" s="1">
        <v>1</v>
      </c>
      <c r="K207" s="2"/>
      <c r="L207" s="2"/>
      <c r="M207" s="2"/>
      <c r="N207" s="2"/>
      <c r="P207" s="2">
        <f t="shared" si="243"/>
        <v>1</v>
      </c>
      <c r="Q207" s="2">
        <f t="shared" si="244"/>
        <v>1</v>
      </c>
      <c r="R207" s="2">
        <f t="shared" si="245"/>
        <v>1</v>
      </c>
      <c r="S207" s="2">
        <f t="shared" si="246"/>
        <v>0</v>
      </c>
      <c r="T207" s="2">
        <f t="shared" si="247"/>
        <v>0</v>
      </c>
      <c r="U207" s="2">
        <f t="shared" si="248"/>
        <v>0</v>
      </c>
      <c r="V207" s="2">
        <f t="shared" si="249"/>
        <v>0</v>
      </c>
      <c r="W207" s="11" t="str">
        <f t="shared" ref="W207" si="250">IF(SUM(H207:H209)&gt;SUM(I207:I209), "Caleb", "Joshua")</f>
        <v>Caleb</v>
      </c>
      <c r="X207" s="11">
        <f t="shared" ref="X207" si="251">ABS(SUM(H207:H209)-SUM(I207:I209))</f>
        <v>9</v>
      </c>
      <c r="Y207" s="11">
        <f t="shared" ref="Y207" si="252">SUM(H207:H209, I207:I209)</f>
        <v>11</v>
      </c>
    </row>
    <row r="208" spans="1:25">
      <c r="A208" s="1" t="s">
        <v>30</v>
      </c>
      <c r="B208" s="1" t="s">
        <v>22</v>
      </c>
      <c r="C208" s="1" t="s">
        <v>16</v>
      </c>
      <c r="D208" s="4">
        <v>45771</v>
      </c>
      <c r="E208" s="2">
        <f t="shared" si="196"/>
        <v>68</v>
      </c>
      <c r="F208" s="2">
        <v>2</v>
      </c>
      <c r="G208" s="1" t="s">
        <v>15</v>
      </c>
      <c r="H208" s="1">
        <v>3</v>
      </c>
      <c r="I208" s="1">
        <v>0</v>
      </c>
      <c r="J208" s="1">
        <v>1</v>
      </c>
      <c r="K208" s="2"/>
      <c r="L208" s="2"/>
      <c r="M208" s="2"/>
      <c r="N208" s="2"/>
      <c r="P208" s="2">
        <f t="shared" si="243"/>
        <v>1</v>
      </c>
      <c r="Q208" s="2">
        <f t="shared" si="244"/>
        <v>1</v>
      </c>
      <c r="R208" s="2">
        <f t="shared" si="245"/>
        <v>1</v>
      </c>
      <c r="S208" s="2">
        <f t="shared" si="246"/>
        <v>0</v>
      </c>
      <c r="T208" s="2">
        <f t="shared" si="247"/>
        <v>0</v>
      </c>
      <c r="U208" s="2">
        <f t="shared" si="248"/>
        <v>0</v>
      </c>
      <c r="V208" s="2">
        <f t="shared" si="249"/>
        <v>0</v>
      </c>
      <c r="W208" s="11"/>
      <c r="X208" s="11"/>
      <c r="Y208" s="11"/>
    </row>
    <row r="209" spans="1:25">
      <c r="A209" s="1" t="s">
        <v>30</v>
      </c>
      <c r="B209" s="1" t="s">
        <v>22</v>
      </c>
      <c r="C209" s="1" t="s">
        <v>16</v>
      </c>
      <c r="D209" s="4">
        <v>45771</v>
      </c>
      <c r="E209" s="2">
        <f t="shared" si="196"/>
        <v>68</v>
      </c>
      <c r="F209" s="2">
        <v>3</v>
      </c>
      <c r="G209" s="1" t="s">
        <v>15</v>
      </c>
      <c r="H209" s="1">
        <v>4</v>
      </c>
      <c r="I209" s="1">
        <v>0</v>
      </c>
      <c r="J209" s="1">
        <v>2</v>
      </c>
      <c r="K209" s="2"/>
      <c r="L209" s="2"/>
      <c r="M209" s="2"/>
      <c r="N209" s="2"/>
      <c r="P209" s="2">
        <f t="shared" ref="P209:P211" si="253">COUNTA(H209)</f>
        <v>1</v>
      </c>
      <c r="Q209" s="2">
        <f t="shared" ref="Q209:Q211" si="254">COUNTA(I209)</f>
        <v>1</v>
      </c>
      <c r="R209" s="2">
        <f t="shared" ref="R209:R211" si="255">COUNTA(J209)</f>
        <v>1</v>
      </c>
      <c r="S209" s="2">
        <f t="shared" ref="S209:S211" si="256">COUNTA(K209)</f>
        <v>0</v>
      </c>
      <c r="T209" s="2">
        <f t="shared" ref="T209:T211" si="257">COUNTA(L209)</f>
        <v>0</v>
      </c>
      <c r="U209" s="2">
        <f t="shared" ref="U209:U211" si="258">COUNTA(M209)</f>
        <v>0</v>
      </c>
      <c r="V209" s="2">
        <f t="shared" ref="V209:V211" si="259">COUNTA(N209)</f>
        <v>0</v>
      </c>
      <c r="W209" s="11"/>
      <c r="X209" s="11"/>
      <c r="Y209" s="11"/>
    </row>
    <row r="210" spans="1:25">
      <c r="A210" s="1" t="s">
        <v>30</v>
      </c>
      <c r="B210" s="1" t="s">
        <v>22</v>
      </c>
      <c r="C210" s="1" t="s">
        <v>16</v>
      </c>
      <c r="D210" s="4">
        <v>45771</v>
      </c>
      <c r="E210" s="2">
        <f t="shared" si="196"/>
        <v>69</v>
      </c>
      <c r="F210" s="2">
        <v>1</v>
      </c>
      <c r="G210" s="1" t="s">
        <v>8</v>
      </c>
      <c r="H210" s="1">
        <v>2</v>
      </c>
      <c r="I210" s="1">
        <v>0</v>
      </c>
      <c r="J210" s="1">
        <v>2</v>
      </c>
      <c r="K210" s="2"/>
      <c r="L210" s="2"/>
      <c r="M210" s="2"/>
      <c r="N210" s="2"/>
      <c r="P210" s="2">
        <f t="shared" si="253"/>
        <v>1</v>
      </c>
      <c r="Q210" s="2">
        <f t="shared" si="254"/>
        <v>1</v>
      </c>
      <c r="R210" s="2">
        <f t="shared" si="255"/>
        <v>1</v>
      </c>
      <c r="S210" s="2">
        <f t="shared" si="256"/>
        <v>0</v>
      </c>
      <c r="T210" s="2">
        <f t="shared" si="257"/>
        <v>0</v>
      </c>
      <c r="U210" s="2">
        <f t="shared" si="258"/>
        <v>0</v>
      </c>
      <c r="V210" s="2">
        <f t="shared" si="259"/>
        <v>0</v>
      </c>
      <c r="W210" s="11" t="str">
        <f t="shared" ref="W210" si="260">IF(SUM(H210:H212)&gt;SUM(I210:I212), "Caleb", "Joshua")</f>
        <v>Caleb</v>
      </c>
      <c r="X210" s="11">
        <f t="shared" ref="X210" si="261">ABS(SUM(H210:H212)-SUM(I210:I212))</f>
        <v>6</v>
      </c>
      <c r="Y210" s="11">
        <f t="shared" ref="Y210" si="262">SUM(H210:H212, I210:I212)</f>
        <v>16</v>
      </c>
    </row>
    <row r="211" spans="1:25">
      <c r="A211" s="1" t="s">
        <v>30</v>
      </c>
      <c r="B211" s="1" t="s">
        <v>22</v>
      </c>
      <c r="C211" s="1" t="s">
        <v>16</v>
      </c>
      <c r="D211" s="4">
        <v>45771</v>
      </c>
      <c r="E211" s="2">
        <f t="shared" si="196"/>
        <v>69</v>
      </c>
      <c r="F211" s="2">
        <v>2</v>
      </c>
      <c r="G211" s="1" t="s">
        <v>8</v>
      </c>
      <c r="H211" s="1">
        <v>3</v>
      </c>
      <c r="I211" s="1">
        <v>2</v>
      </c>
      <c r="J211" s="1">
        <v>1</v>
      </c>
      <c r="K211" s="2"/>
      <c r="L211" s="2"/>
      <c r="M211" s="2"/>
      <c r="N211" s="2"/>
      <c r="P211" s="2">
        <f t="shared" si="253"/>
        <v>1</v>
      </c>
      <c r="Q211" s="2">
        <f t="shared" si="254"/>
        <v>1</v>
      </c>
      <c r="R211" s="2">
        <f t="shared" si="255"/>
        <v>1</v>
      </c>
      <c r="S211" s="2">
        <f t="shared" si="256"/>
        <v>0</v>
      </c>
      <c r="T211" s="2">
        <f t="shared" si="257"/>
        <v>0</v>
      </c>
      <c r="U211" s="2">
        <f t="shared" si="258"/>
        <v>0</v>
      </c>
      <c r="V211" s="2">
        <f t="shared" si="259"/>
        <v>0</v>
      </c>
      <c r="W211" s="11"/>
      <c r="X211" s="11"/>
      <c r="Y211" s="11"/>
    </row>
    <row r="212" spans="1:25">
      <c r="A212" s="1" t="s">
        <v>30</v>
      </c>
      <c r="B212" s="1" t="s">
        <v>22</v>
      </c>
      <c r="C212" s="1" t="s">
        <v>16</v>
      </c>
      <c r="D212" s="4">
        <v>45771</v>
      </c>
      <c r="E212" s="2">
        <f t="shared" si="196"/>
        <v>69</v>
      </c>
      <c r="F212" s="2">
        <v>3</v>
      </c>
      <c r="G212" s="1" t="s">
        <v>8</v>
      </c>
      <c r="H212" s="1">
        <v>6</v>
      </c>
      <c r="I212" s="1">
        <v>3</v>
      </c>
      <c r="J212" s="1">
        <v>1</v>
      </c>
      <c r="K212" s="2"/>
      <c r="L212" s="2"/>
      <c r="M212" s="2"/>
      <c r="N212" s="2"/>
      <c r="P212" s="2">
        <f t="shared" ref="P212:P214" si="263">COUNTA(H212)</f>
        <v>1</v>
      </c>
      <c r="Q212" s="2">
        <f t="shared" ref="Q212:Q214" si="264">COUNTA(I212)</f>
        <v>1</v>
      </c>
      <c r="R212" s="2">
        <f t="shared" ref="R212:R214" si="265">COUNTA(J212)</f>
        <v>1</v>
      </c>
      <c r="S212" s="2">
        <f t="shared" ref="S212:S214" si="266">COUNTA(K212)</f>
        <v>0</v>
      </c>
      <c r="T212" s="2">
        <f t="shared" ref="T212:T214" si="267">COUNTA(L212)</f>
        <v>0</v>
      </c>
      <c r="U212" s="2">
        <f t="shared" ref="U212:U214" si="268">COUNTA(M212)</f>
        <v>0</v>
      </c>
      <c r="V212" s="2">
        <f t="shared" ref="V212:V214" si="269">COUNTA(N212)</f>
        <v>0</v>
      </c>
      <c r="W212" s="11"/>
      <c r="X212" s="11"/>
      <c r="Y212" s="11"/>
    </row>
    <row r="213" spans="1:25">
      <c r="A213" s="1" t="s">
        <v>30</v>
      </c>
      <c r="B213" s="1" t="s">
        <v>22</v>
      </c>
      <c r="C213" s="1" t="s">
        <v>16</v>
      </c>
      <c r="D213" s="4">
        <v>45772</v>
      </c>
      <c r="E213" s="2">
        <f t="shared" si="196"/>
        <v>70</v>
      </c>
      <c r="F213" s="2">
        <v>1</v>
      </c>
      <c r="G213" s="1" t="s">
        <v>9</v>
      </c>
      <c r="H213" s="1">
        <v>0</v>
      </c>
      <c r="I213" s="1">
        <v>4</v>
      </c>
      <c r="K213" s="2"/>
      <c r="L213" s="2"/>
      <c r="M213" s="2"/>
      <c r="N213" s="2"/>
      <c r="P213" s="2">
        <f t="shared" si="263"/>
        <v>1</v>
      </c>
      <c r="Q213" s="2">
        <f t="shared" si="264"/>
        <v>1</v>
      </c>
      <c r="R213" s="2">
        <f t="shared" si="265"/>
        <v>0</v>
      </c>
      <c r="S213" s="2">
        <f t="shared" si="266"/>
        <v>0</v>
      </c>
      <c r="T213" s="2">
        <f t="shared" si="267"/>
        <v>0</v>
      </c>
      <c r="U213" s="2">
        <f t="shared" si="268"/>
        <v>0</v>
      </c>
      <c r="V213" s="2">
        <f t="shared" si="269"/>
        <v>0</v>
      </c>
      <c r="W213" s="11" t="str">
        <f t="shared" ref="W213" si="270">IF(SUM(H213:H215)&gt;SUM(I213:I215), "Caleb", "Joshua")</f>
        <v>Caleb</v>
      </c>
      <c r="X213" s="11">
        <f t="shared" ref="X213" si="271">ABS(SUM(H213:H215)-SUM(I213:I215))</f>
        <v>2</v>
      </c>
      <c r="Y213" s="11">
        <f t="shared" ref="Y213" si="272">SUM(H213:H215, I213:I215)</f>
        <v>16</v>
      </c>
    </row>
    <row r="214" spans="1:25">
      <c r="A214" s="1" t="s">
        <v>30</v>
      </c>
      <c r="B214" s="1" t="s">
        <v>22</v>
      </c>
      <c r="C214" s="1" t="s">
        <v>16</v>
      </c>
      <c r="D214" s="4">
        <v>45772</v>
      </c>
      <c r="E214" s="2">
        <f t="shared" si="196"/>
        <v>70</v>
      </c>
      <c r="F214" s="2">
        <v>2</v>
      </c>
      <c r="G214" s="1" t="s">
        <v>9</v>
      </c>
      <c r="H214" s="1">
        <v>5</v>
      </c>
      <c r="I214" s="1">
        <v>2</v>
      </c>
      <c r="K214" s="2"/>
      <c r="L214" s="2"/>
      <c r="M214" s="2"/>
      <c r="N214" s="2"/>
      <c r="P214" s="2">
        <f t="shared" si="263"/>
        <v>1</v>
      </c>
      <c r="Q214" s="2">
        <f t="shared" si="264"/>
        <v>1</v>
      </c>
      <c r="R214" s="2">
        <f t="shared" si="265"/>
        <v>0</v>
      </c>
      <c r="S214" s="2">
        <f t="shared" si="266"/>
        <v>0</v>
      </c>
      <c r="T214" s="2">
        <f t="shared" si="267"/>
        <v>0</v>
      </c>
      <c r="U214" s="2">
        <f t="shared" si="268"/>
        <v>0</v>
      </c>
      <c r="V214" s="2">
        <f t="shared" si="269"/>
        <v>0</v>
      </c>
      <c r="W214" s="11"/>
      <c r="X214" s="11"/>
      <c r="Y214" s="11"/>
    </row>
    <row r="215" spans="1:25">
      <c r="A215" s="1" t="s">
        <v>30</v>
      </c>
      <c r="B215" s="1" t="s">
        <v>22</v>
      </c>
      <c r="C215" s="1" t="s">
        <v>16</v>
      </c>
      <c r="D215" s="4">
        <v>45772</v>
      </c>
      <c r="E215" s="2">
        <f t="shared" si="196"/>
        <v>70</v>
      </c>
      <c r="F215" s="2">
        <v>3</v>
      </c>
      <c r="G215" s="1" t="s">
        <v>9</v>
      </c>
      <c r="H215" s="1">
        <v>4</v>
      </c>
      <c r="I215" s="1">
        <v>1</v>
      </c>
      <c r="K215" s="2"/>
      <c r="L215" s="2"/>
      <c r="M215" s="2"/>
      <c r="N215" s="2"/>
      <c r="P215" s="2">
        <f t="shared" ref="P215:P217" si="273">COUNTA(H215)</f>
        <v>1</v>
      </c>
      <c r="Q215" s="2">
        <f t="shared" ref="Q215:Q217" si="274">COUNTA(I215)</f>
        <v>1</v>
      </c>
      <c r="R215" s="2">
        <f t="shared" ref="R215:R217" si="275">COUNTA(J215)</f>
        <v>0</v>
      </c>
      <c r="S215" s="2">
        <f t="shared" ref="S215:S217" si="276">COUNTA(K215)</f>
        <v>0</v>
      </c>
      <c r="T215" s="2">
        <f t="shared" ref="T215:T217" si="277">COUNTA(L215)</f>
        <v>0</v>
      </c>
      <c r="U215" s="2">
        <f t="shared" ref="U215:U217" si="278">COUNTA(M215)</f>
        <v>0</v>
      </c>
      <c r="V215" s="2">
        <f t="shared" ref="V215:V217" si="279">COUNTA(N215)</f>
        <v>0</v>
      </c>
      <c r="W215" s="11"/>
      <c r="X215" s="11"/>
      <c r="Y215" s="11"/>
    </row>
    <row r="216" spans="1:25">
      <c r="A216" s="1" t="s">
        <v>30</v>
      </c>
      <c r="B216" s="1" t="s">
        <v>21</v>
      </c>
      <c r="C216" s="1" t="s">
        <v>16</v>
      </c>
      <c r="D216" s="4">
        <v>45772</v>
      </c>
      <c r="E216" s="2">
        <f t="shared" si="196"/>
        <v>71</v>
      </c>
      <c r="F216" s="2">
        <v>1</v>
      </c>
      <c r="G216" s="1" t="s">
        <v>11</v>
      </c>
      <c r="H216" s="1">
        <v>8</v>
      </c>
      <c r="I216" s="1">
        <v>3</v>
      </c>
      <c r="K216" s="2"/>
      <c r="L216" s="2"/>
      <c r="M216" s="2"/>
      <c r="N216" s="2"/>
      <c r="P216" s="2">
        <f t="shared" si="273"/>
        <v>1</v>
      </c>
      <c r="Q216" s="2">
        <f t="shared" si="274"/>
        <v>1</v>
      </c>
      <c r="R216" s="2">
        <f t="shared" si="275"/>
        <v>0</v>
      </c>
      <c r="S216" s="2">
        <f t="shared" si="276"/>
        <v>0</v>
      </c>
      <c r="T216" s="2">
        <f t="shared" si="277"/>
        <v>0</v>
      </c>
      <c r="U216" s="2">
        <f t="shared" si="278"/>
        <v>0</v>
      </c>
      <c r="V216" s="2">
        <f t="shared" si="279"/>
        <v>0</v>
      </c>
      <c r="W216" s="11" t="str">
        <f t="shared" ref="W216" si="280">IF(SUM(H216:H218)&gt;SUM(I216:I218), "Caleb", "Joshua")</f>
        <v>Caleb</v>
      </c>
      <c r="X216" s="11">
        <f t="shared" ref="X216" si="281">ABS(SUM(H216:H218)-SUM(I216:I218))</f>
        <v>5</v>
      </c>
      <c r="Y216" s="11">
        <f t="shared" ref="Y216" si="282">SUM(H216:H218, I216:I218)</f>
        <v>21</v>
      </c>
    </row>
    <row r="217" spans="1:25">
      <c r="A217" s="1" t="s">
        <v>30</v>
      </c>
      <c r="B217" s="1" t="s">
        <v>21</v>
      </c>
      <c r="C217" s="1" t="s">
        <v>16</v>
      </c>
      <c r="D217" s="4">
        <v>45772</v>
      </c>
      <c r="E217" s="2">
        <f t="shared" si="196"/>
        <v>71</v>
      </c>
      <c r="F217" s="2">
        <v>2</v>
      </c>
      <c r="G217" s="1" t="s">
        <v>11</v>
      </c>
      <c r="H217" s="1">
        <v>2</v>
      </c>
      <c r="I217" s="1">
        <v>2</v>
      </c>
      <c r="K217" s="2"/>
      <c r="L217" s="2"/>
      <c r="M217" s="2"/>
      <c r="N217" s="2"/>
      <c r="P217" s="2">
        <f t="shared" si="273"/>
        <v>1</v>
      </c>
      <c r="Q217" s="2">
        <f t="shared" si="274"/>
        <v>1</v>
      </c>
      <c r="R217" s="2">
        <f t="shared" si="275"/>
        <v>0</v>
      </c>
      <c r="S217" s="2">
        <f t="shared" si="276"/>
        <v>0</v>
      </c>
      <c r="T217" s="2">
        <f t="shared" si="277"/>
        <v>0</v>
      </c>
      <c r="U217" s="2">
        <f t="shared" si="278"/>
        <v>0</v>
      </c>
      <c r="V217" s="2">
        <f t="shared" si="279"/>
        <v>0</v>
      </c>
      <c r="W217" s="11"/>
      <c r="X217" s="11"/>
      <c r="Y217" s="11"/>
    </row>
    <row r="218" spans="1:25">
      <c r="A218" s="1" t="s">
        <v>30</v>
      </c>
      <c r="B218" s="1" t="s">
        <v>21</v>
      </c>
      <c r="C218" s="1" t="s">
        <v>16</v>
      </c>
      <c r="D218" s="4">
        <v>45772</v>
      </c>
      <c r="E218" s="2">
        <f t="shared" si="196"/>
        <v>71</v>
      </c>
      <c r="F218" s="2">
        <v>3</v>
      </c>
      <c r="G218" s="1" t="s">
        <v>11</v>
      </c>
      <c r="H218" s="1">
        <v>3</v>
      </c>
      <c r="I218" s="1">
        <v>3</v>
      </c>
      <c r="K218" s="2"/>
      <c r="L218" s="2"/>
      <c r="M218" s="2"/>
      <c r="N218" s="2"/>
      <c r="P218" s="2">
        <f t="shared" ref="P218:P220" si="283">COUNTA(H218)</f>
        <v>1</v>
      </c>
      <c r="Q218" s="2">
        <f t="shared" ref="Q218:Q220" si="284">COUNTA(I218)</f>
        <v>1</v>
      </c>
      <c r="R218" s="2">
        <f t="shared" ref="R218:R220" si="285">COUNTA(J218)</f>
        <v>0</v>
      </c>
      <c r="S218" s="2">
        <f t="shared" ref="S218:S220" si="286">COUNTA(K218)</f>
        <v>0</v>
      </c>
      <c r="T218" s="2">
        <f t="shared" ref="T218:T220" si="287">COUNTA(L218)</f>
        <v>0</v>
      </c>
      <c r="U218" s="2">
        <f t="shared" ref="U218:U220" si="288">COUNTA(M218)</f>
        <v>0</v>
      </c>
      <c r="V218" s="2">
        <f t="shared" ref="V218:V220" si="289">COUNTA(N218)</f>
        <v>0</v>
      </c>
      <c r="W218" s="11"/>
      <c r="X218" s="11"/>
      <c r="Y218" s="11"/>
    </row>
    <row r="219" spans="1:25">
      <c r="A219" s="1" t="s">
        <v>30</v>
      </c>
      <c r="B219" s="1" t="s">
        <v>22</v>
      </c>
      <c r="C219" s="1" t="s">
        <v>16</v>
      </c>
      <c r="D219" s="4">
        <v>45775</v>
      </c>
      <c r="E219" s="2">
        <f t="shared" si="196"/>
        <v>72</v>
      </c>
      <c r="F219" s="2">
        <v>1</v>
      </c>
      <c r="G219" s="1" t="s">
        <v>12</v>
      </c>
      <c r="H219" s="1">
        <v>3</v>
      </c>
      <c r="I219" s="1">
        <v>0</v>
      </c>
      <c r="K219" s="2">
        <v>0</v>
      </c>
      <c r="L219" s="2"/>
      <c r="M219" s="2"/>
      <c r="N219" s="2"/>
      <c r="P219" s="2">
        <f t="shared" si="283"/>
        <v>1</v>
      </c>
      <c r="Q219" s="2">
        <f t="shared" si="284"/>
        <v>1</v>
      </c>
      <c r="R219" s="2">
        <f t="shared" si="285"/>
        <v>0</v>
      </c>
      <c r="S219" s="2">
        <f t="shared" si="286"/>
        <v>1</v>
      </c>
      <c r="T219" s="2">
        <f t="shared" si="287"/>
        <v>0</v>
      </c>
      <c r="U219" s="2">
        <f t="shared" si="288"/>
        <v>0</v>
      </c>
      <c r="V219" s="2">
        <f t="shared" si="289"/>
        <v>0</v>
      </c>
      <c r="W219" s="11" t="str">
        <f t="shared" ref="W219" si="290">IF(SUM(H219:H221)&gt;SUM(I219:I221), "Caleb", "Joshua")</f>
        <v>Caleb</v>
      </c>
      <c r="X219" s="11">
        <f t="shared" ref="X219" si="291">ABS(SUM(H219:H221)-SUM(I219:I221))</f>
        <v>3</v>
      </c>
      <c r="Y219" s="11">
        <f t="shared" ref="Y219" si="292">SUM(H219:H221, I219:I221)</f>
        <v>5</v>
      </c>
    </row>
    <row r="220" spans="1:25">
      <c r="A220" s="1" t="s">
        <v>30</v>
      </c>
      <c r="B220" s="1" t="s">
        <v>22</v>
      </c>
      <c r="C220" s="1" t="s">
        <v>16</v>
      </c>
      <c r="D220" s="4">
        <v>45775</v>
      </c>
      <c r="E220" s="2">
        <f t="shared" si="196"/>
        <v>72</v>
      </c>
      <c r="F220" s="2">
        <v>2</v>
      </c>
      <c r="G220" s="1" t="s">
        <v>12</v>
      </c>
      <c r="H220" s="1">
        <v>0</v>
      </c>
      <c r="I220" s="1">
        <v>1</v>
      </c>
      <c r="K220" s="2">
        <v>0</v>
      </c>
      <c r="L220" s="2"/>
      <c r="M220" s="2"/>
      <c r="N220" s="2"/>
      <c r="P220" s="2">
        <f t="shared" si="283"/>
        <v>1</v>
      </c>
      <c r="Q220" s="2">
        <f t="shared" si="284"/>
        <v>1</v>
      </c>
      <c r="R220" s="2">
        <f t="shared" si="285"/>
        <v>0</v>
      </c>
      <c r="S220" s="2">
        <f t="shared" si="286"/>
        <v>1</v>
      </c>
      <c r="T220" s="2">
        <f t="shared" si="287"/>
        <v>0</v>
      </c>
      <c r="U220" s="2">
        <f t="shared" si="288"/>
        <v>0</v>
      </c>
      <c r="V220" s="2">
        <f t="shared" si="289"/>
        <v>0</v>
      </c>
      <c r="W220" s="11"/>
      <c r="X220" s="11"/>
      <c r="Y220" s="11"/>
    </row>
    <row r="221" spans="1:25">
      <c r="A221" s="1" t="s">
        <v>30</v>
      </c>
      <c r="B221" s="1" t="s">
        <v>22</v>
      </c>
      <c r="C221" s="1" t="s">
        <v>16</v>
      </c>
      <c r="D221" s="4">
        <v>45775</v>
      </c>
      <c r="E221" s="2">
        <f t="shared" si="196"/>
        <v>72</v>
      </c>
      <c r="F221" s="2">
        <v>3</v>
      </c>
      <c r="G221" s="1" t="s">
        <v>12</v>
      </c>
      <c r="H221" s="1">
        <v>1</v>
      </c>
      <c r="I221" s="1">
        <v>0</v>
      </c>
      <c r="K221" s="2">
        <v>0</v>
      </c>
      <c r="L221" s="2"/>
      <c r="M221" s="2"/>
      <c r="N221" s="2"/>
      <c r="P221" s="2">
        <f t="shared" ref="P221:P223" si="293">COUNTA(H221)</f>
        <v>1</v>
      </c>
      <c r="Q221" s="2">
        <f t="shared" ref="Q221:Q223" si="294">COUNTA(I221)</f>
        <v>1</v>
      </c>
      <c r="R221" s="2">
        <f t="shared" ref="R221:R223" si="295">COUNTA(J221)</f>
        <v>0</v>
      </c>
      <c r="S221" s="2">
        <f t="shared" ref="S221:S223" si="296">COUNTA(K221)</f>
        <v>1</v>
      </c>
      <c r="T221" s="2">
        <f t="shared" ref="T221:T223" si="297">COUNTA(L221)</f>
        <v>0</v>
      </c>
      <c r="U221" s="2">
        <f t="shared" ref="U221:U223" si="298">COUNTA(M221)</f>
        <v>0</v>
      </c>
      <c r="V221" s="2">
        <f t="shared" ref="V221:V223" si="299">COUNTA(N221)</f>
        <v>0</v>
      </c>
      <c r="W221" s="11"/>
      <c r="X221" s="11"/>
      <c r="Y221" s="11"/>
    </row>
    <row r="222" spans="1:25">
      <c r="A222" s="1" t="s">
        <v>30</v>
      </c>
      <c r="B222" s="1" t="s">
        <v>21</v>
      </c>
      <c r="C222" s="1" t="s">
        <v>16</v>
      </c>
      <c r="D222" s="4">
        <v>45775</v>
      </c>
      <c r="E222" s="2">
        <f t="shared" si="196"/>
        <v>73</v>
      </c>
      <c r="F222" s="2">
        <v>1</v>
      </c>
      <c r="G222" s="1" t="s">
        <v>9</v>
      </c>
      <c r="H222" s="1">
        <v>1</v>
      </c>
      <c r="I222" s="1">
        <v>6</v>
      </c>
      <c r="K222" s="2"/>
      <c r="L222" s="2"/>
      <c r="M222" s="2"/>
      <c r="N222" s="2"/>
      <c r="P222" s="2">
        <f t="shared" si="293"/>
        <v>1</v>
      </c>
      <c r="Q222" s="2">
        <f t="shared" si="294"/>
        <v>1</v>
      </c>
      <c r="R222" s="2">
        <f t="shared" si="295"/>
        <v>0</v>
      </c>
      <c r="S222" s="2">
        <f t="shared" si="296"/>
        <v>0</v>
      </c>
      <c r="T222" s="2">
        <f t="shared" si="297"/>
        <v>0</v>
      </c>
      <c r="U222" s="2">
        <f t="shared" si="298"/>
        <v>0</v>
      </c>
      <c r="V222" s="2">
        <f t="shared" si="299"/>
        <v>0</v>
      </c>
      <c r="W222" s="11" t="str">
        <f t="shared" ref="W222" si="300">IF(SUM(H222:H224)&gt;SUM(I222:I224), "Caleb", "Joshua")</f>
        <v>Joshua</v>
      </c>
      <c r="X222" s="11">
        <f t="shared" ref="X222" si="301">ABS(SUM(H222:H224)-SUM(I222:I224))</f>
        <v>8</v>
      </c>
      <c r="Y222" s="11">
        <f t="shared" ref="Y222" si="302">SUM(H222:H224, I222:I224)</f>
        <v>12</v>
      </c>
    </row>
    <row r="223" spans="1:25">
      <c r="A223" s="1" t="s">
        <v>30</v>
      </c>
      <c r="B223" s="1" t="s">
        <v>21</v>
      </c>
      <c r="C223" s="1" t="s">
        <v>16</v>
      </c>
      <c r="D223" s="4">
        <v>45775</v>
      </c>
      <c r="E223" s="2">
        <f t="shared" si="196"/>
        <v>73</v>
      </c>
      <c r="F223" s="2">
        <v>2</v>
      </c>
      <c r="G223" s="1" t="s">
        <v>9</v>
      </c>
      <c r="H223" s="1">
        <v>0</v>
      </c>
      <c r="I223" s="1">
        <v>4</v>
      </c>
      <c r="K223" s="2"/>
      <c r="L223" s="2"/>
      <c r="M223" s="2"/>
      <c r="N223" s="2"/>
      <c r="P223" s="2">
        <f t="shared" si="293"/>
        <v>1</v>
      </c>
      <c r="Q223" s="2">
        <f t="shared" si="294"/>
        <v>1</v>
      </c>
      <c r="R223" s="2">
        <f t="shared" si="295"/>
        <v>0</v>
      </c>
      <c r="S223" s="2">
        <f t="shared" si="296"/>
        <v>0</v>
      </c>
      <c r="T223" s="2">
        <f t="shared" si="297"/>
        <v>0</v>
      </c>
      <c r="U223" s="2">
        <f t="shared" si="298"/>
        <v>0</v>
      </c>
      <c r="V223" s="2">
        <f t="shared" si="299"/>
        <v>0</v>
      </c>
      <c r="W223" s="11"/>
      <c r="X223" s="11"/>
      <c r="Y223" s="11"/>
    </row>
    <row r="224" spans="1:25">
      <c r="A224" s="1" t="s">
        <v>30</v>
      </c>
      <c r="B224" s="1" t="s">
        <v>21</v>
      </c>
      <c r="C224" s="1" t="s">
        <v>16</v>
      </c>
      <c r="D224" s="4">
        <v>45775</v>
      </c>
      <c r="E224" s="2">
        <f t="shared" si="196"/>
        <v>73</v>
      </c>
      <c r="F224" s="2">
        <v>3</v>
      </c>
      <c r="G224" s="1" t="s">
        <v>9</v>
      </c>
      <c r="H224" s="1">
        <v>1</v>
      </c>
      <c r="I224" s="1">
        <v>0</v>
      </c>
      <c r="K224" s="2"/>
      <c r="L224" s="2"/>
      <c r="M224" s="2"/>
      <c r="N224" s="2"/>
      <c r="P224" s="2">
        <f t="shared" ref="P224:P226" si="303">COUNTA(H224)</f>
        <v>1</v>
      </c>
      <c r="Q224" s="2">
        <f t="shared" ref="Q224:Q226" si="304">COUNTA(I224)</f>
        <v>1</v>
      </c>
      <c r="R224" s="2">
        <f t="shared" ref="R224:R226" si="305">COUNTA(J224)</f>
        <v>0</v>
      </c>
      <c r="S224" s="2">
        <f t="shared" ref="S224:S226" si="306">COUNTA(K224)</f>
        <v>0</v>
      </c>
      <c r="T224" s="2">
        <f t="shared" ref="T224:T226" si="307">COUNTA(L224)</f>
        <v>0</v>
      </c>
      <c r="U224" s="2">
        <f t="shared" ref="U224:U226" si="308">COUNTA(M224)</f>
        <v>0</v>
      </c>
      <c r="V224" s="2">
        <f t="shared" ref="V224:V226" si="309">COUNTA(N224)</f>
        <v>0</v>
      </c>
      <c r="W224" s="11"/>
      <c r="X224" s="11"/>
      <c r="Y224" s="11"/>
    </row>
    <row r="225" spans="1:25">
      <c r="A225" s="1" t="s">
        <v>30</v>
      </c>
      <c r="B225" s="1" t="s">
        <v>23</v>
      </c>
      <c r="C225" s="1" t="s">
        <v>16</v>
      </c>
      <c r="D225" s="4">
        <v>45775</v>
      </c>
      <c r="E225" s="2">
        <f>E222+1</f>
        <v>74</v>
      </c>
      <c r="F225" s="2">
        <v>1</v>
      </c>
      <c r="G225" s="1" t="s">
        <v>39</v>
      </c>
      <c r="H225" s="1">
        <v>4</v>
      </c>
      <c r="I225" s="1">
        <v>0</v>
      </c>
      <c r="K225" s="2">
        <v>0</v>
      </c>
      <c r="L225" s="2"/>
      <c r="M225" s="2"/>
      <c r="N225" s="2"/>
      <c r="P225" s="2">
        <f t="shared" si="303"/>
        <v>1</v>
      </c>
      <c r="Q225" s="2">
        <f t="shared" si="304"/>
        <v>1</v>
      </c>
      <c r="R225" s="2">
        <f t="shared" si="305"/>
        <v>0</v>
      </c>
      <c r="S225" s="2">
        <f t="shared" si="306"/>
        <v>1</v>
      </c>
      <c r="T225" s="2">
        <f t="shared" si="307"/>
        <v>0</v>
      </c>
      <c r="U225" s="2">
        <f t="shared" si="308"/>
        <v>0</v>
      </c>
      <c r="V225" s="2">
        <f t="shared" si="309"/>
        <v>0</v>
      </c>
      <c r="W225" s="11" t="str">
        <f t="shared" ref="W225" si="310">IF(SUM(H225:H227)&gt;SUM(I225:I227), "Caleb", "Joshua")</f>
        <v>Caleb</v>
      </c>
      <c r="X225" s="11">
        <f t="shared" ref="X225" si="311">ABS(SUM(H225:H227)-SUM(I225:I227))</f>
        <v>6</v>
      </c>
      <c r="Y225" s="11">
        <f t="shared" ref="Y225" si="312">SUM(H225:H227, I225:I227)</f>
        <v>8</v>
      </c>
    </row>
    <row r="226" spans="1:25">
      <c r="A226" s="1" t="s">
        <v>30</v>
      </c>
      <c r="B226" s="1" t="s">
        <v>23</v>
      </c>
      <c r="C226" s="1" t="s">
        <v>16</v>
      </c>
      <c r="D226" s="4">
        <v>45775</v>
      </c>
      <c r="E226" s="2">
        <f>E223+1</f>
        <v>74</v>
      </c>
      <c r="F226" s="2">
        <v>2</v>
      </c>
      <c r="G226" s="1" t="s">
        <v>39</v>
      </c>
      <c r="H226" s="1">
        <v>1</v>
      </c>
      <c r="I226" s="1">
        <v>1</v>
      </c>
      <c r="K226" s="2">
        <v>2</v>
      </c>
      <c r="L226" s="2"/>
      <c r="M226" s="2"/>
      <c r="N226" s="2"/>
      <c r="P226" s="2">
        <f t="shared" si="303"/>
        <v>1</v>
      </c>
      <c r="Q226" s="2">
        <f t="shared" si="304"/>
        <v>1</v>
      </c>
      <c r="R226" s="2">
        <f t="shared" si="305"/>
        <v>0</v>
      </c>
      <c r="S226" s="2">
        <f t="shared" si="306"/>
        <v>1</v>
      </c>
      <c r="T226" s="2">
        <f t="shared" si="307"/>
        <v>0</v>
      </c>
      <c r="U226" s="2">
        <f t="shared" si="308"/>
        <v>0</v>
      </c>
      <c r="V226" s="2">
        <f t="shared" si="309"/>
        <v>0</v>
      </c>
      <c r="W226" s="11"/>
      <c r="X226" s="11"/>
      <c r="Y226" s="11"/>
    </row>
    <row r="227" spans="1:25">
      <c r="A227" s="1" t="s">
        <v>30</v>
      </c>
      <c r="B227" s="1" t="s">
        <v>23</v>
      </c>
      <c r="C227" s="1" t="s">
        <v>16</v>
      </c>
      <c r="D227" s="4">
        <v>45775</v>
      </c>
      <c r="E227" s="2">
        <f>E224+1</f>
        <v>74</v>
      </c>
      <c r="F227" s="2">
        <v>3</v>
      </c>
      <c r="G227" s="1" t="s">
        <v>39</v>
      </c>
      <c r="H227" s="1">
        <v>2</v>
      </c>
      <c r="I227" s="1">
        <v>0</v>
      </c>
      <c r="K227" s="2">
        <v>1</v>
      </c>
      <c r="L227" s="2"/>
      <c r="M227" s="2"/>
      <c r="N227" s="2"/>
      <c r="P227" s="2">
        <f t="shared" ref="P227:P231" si="313">COUNTA(H227)</f>
        <v>1</v>
      </c>
      <c r="Q227" s="2">
        <f t="shared" ref="Q227:Q231" si="314">COUNTA(I227)</f>
        <v>1</v>
      </c>
      <c r="R227" s="2">
        <f t="shared" ref="R227:R230" si="315">COUNTA(J227)</f>
        <v>0</v>
      </c>
      <c r="S227" s="2">
        <f t="shared" ref="S227:S230" si="316">COUNTA(K227)</f>
        <v>1</v>
      </c>
      <c r="T227" s="2">
        <f t="shared" ref="T227:T230" si="317">COUNTA(L227)</f>
        <v>0</v>
      </c>
      <c r="U227" s="2">
        <f t="shared" ref="U227:U230" si="318">COUNTA(M227)</f>
        <v>0</v>
      </c>
      <c r="V227" s="2">
        <f t="shared" ref="V227:V230" si="319">COUNTA(N227)</f>
        <v>0</v>
      </c>
      <c r="W227" s="11"/>
      <c r="X227" s="11"/>
      <c r="Y227" s="11"/>
    </row>
    <row r="228" spans="1:25">
      <c r="A228" s="1" t="s">
        <v>30</v>
      </c>
      <c r="B228" s="1" t="s">
        <v>22</v>
      </c>
      <c r="C228" s="1" t="s">
        <v>16</v>
      </c>
      <c r="D228" s="4">
        <v>45775</v>
      </c>
      <c r="E228" s="2">
        <f t="shared" ref="E228:E230" si="320">E225+1</f>
        <v>75</v>
      </c>
      <c r="F228" s="2">
        <v>1</v>
      </c>
      <c r="G228" s="1" t="s">
        <v>11</v>
      </c>
      <c r="H228" s="1">
        <v>5</v>
      </c>
      <c r="I228" s="1">
        <v>4</v>
      </c>
      <c r="K228" s="2"/>
      <c r="L228" s="2"/>
      <c r="M228" s="2"/>
      <c r="N228" s="2"/>
      <c r="P228" s="2">
        <f t="shared" si="313"/>
        <v>1</v>
      </c>
      <c r="Q228" s="2">
        <f t="shared" si="314"/>
        <v>1</v>
      </c>
      <c r="R228" s="2">
        <f t="shared" si="315"/>
        <v>0</v>
      </c>
      <c r="S228" s="2">
        <f t="shared" si="316"/>
        <v>0</v>
      </c>
      <c r="T228" s="2">
        <f t="shared" si="317"/>
        <v>0</v>
      </c>
      <c r="U228" s="2">
        <f t="shared" si="318"/>
        <v>0</v>
      </c>
      <c r="V228" s="2">
        <f t="shared" si="319"/>
        <v>0</v>
      </c>
      <c r="W228" s="11" t="str">
        <f>IF(SUM(H228:H231)&gt;SUM(I228:I231), "Caleb", "Joshua")</f>
        <v>Caleb</v>
      </c>
      <c r="X228" s="11">
        <f>ABS(SUM(H228:H231)-SUM(I228:I231))</f>
        <v>2</v>
      </c>
      <c r="Y228" s="11">
        <f>SUM(H228:H231, I228:I231)</f>
        <v>18</v>
      </c>
    </row>
    <row r="229" spans="1:25">
      <c r="A229" s="1" t="s">
        <v>30</v>
      </c>
      <c r="B229" s="1" t="s">
        <v>22</v>
      </c>
      <c r="C229" s="1" t="s">
        <v>16</v>
      </c>
      <c r="D229" s="4">
        <v>45775</v>
      </c>
      <c r="E229" s="2">
        <f t="shared" si="320"/>
        <v>75</v>
      </c>
      <c r="F229" s="2">
        <v>2</v>
      </c>
      <c r="G229" s="1" t="s">
        <v>11</v>
      </c>
      <c r="H229" s="1">
        <v>2</v>
      </c>
      <c r="I229" s="1">
        <v>3</v>
      </c>
      <c r="K229" s="2"/>
      <c r="L229" s="2"/>
      <c r="M229" s="2"/>
      <c r="N229" s="2"/>
      <c r="P229" s="2">
        <f t="shared" si="313"/>
        <v>1</v>
      </c>
      <c r="Q229" s="2">
        <f t="shared" si="314"/>
        <v>1</v>
      </c>
      <c r="R229" s="2">
        <f t="shared" si="315"/>
        <v>0</v>
      </c>
      <c r="S229" s="2">
        <f t="shared" si="316"/>
        <v>0</v>
      </c>
      <c r="T229" s="2">
        <f t="shared" si="317"/>
        <v>0</v>
      </c>
      <c r="U229" s="2">
        <f t="shared" si="318"/>
        <v>0</v>
      </c>
      <c r="V229" s="2">
        <f t="shared" si="319"/>
        <v>0</v>
      </c>
      <c r="W229" s="11"/>
      <c r="X229" s="11"/>
      <c r="Y229" s="11"/>
    </row>
    <row r="230" spans="1:25">
      <c r="A230" s="1" t="s">
        <v>30</v>
      </c>
      <c r="B230" s="1" t="s">
        <v>22</v>
      </c>
      <c r="C230" s="1" t="s">
        <v>16</v>
      </c>
      <c r="D230" s="4">
        <v>45775</v>
      </c>
      <c r="E230" s="2">
        <f t="shared" si="320"/>
        <v>75</v>
      </c>
      <c r="F230" s="2">
        <v>3</v>
      </c>
      <c r="G230" s="1" t="s">
        <v>11</v>
      </c>
      <c r="H230" s="1">
        <v>0</v>
      </c>
      <c r="I230" s="1">
        <v>0</v>
      </c>
      <c r="K230" s="2"/>
      <c r="L230" s="2"/>
      <c r="M230" s="2"/>
      <c r="N230" s="2"/>
      <c r="P230" s="2">
        <f t="shared" si="313"/>
        <v>1</v>
      </c>
      <c r="Q230" s="2">
        <f t="shared" si="314"/>
        <v>1</v>
      </c>
      <c r="R230" s="2">
        <f t="shared" si="315"/>
        <v>0</v>
      </c>
      <c r="S230" s="2">
        <f t="shared" si="316"/>
        <v>0</v>
      </c>
      <c r="T230" s="2">
        <f t="shared" si="317"/>
        <v>0</v>
      </c>
      <c r="U230" s="2">
        <f t="shared" si="318"/>
        <v>0</v>
      </c>
      <c r="V230" s="2">
        <f t="shared" si="319"/>
        <v>0</v>
      </c>
      <c r="W230" s="11"/>
      <c r="X230" s="11"/>
      <c r="Y230" s="11"/>
    </row>
    <row r="231" spans="1:25">
      <c r="A231" s="1" t="s">
        <v>30</v>
      </c>
      <c r="B231" s="1" t="s">
        <v>22</v>
      </c>
      <c r="C231" s="1" t="s">
        <v>16</v>
      </c>
      <c r="D231" s="4">
        <v>45775</v>
      </c>
      <c r="E231" s="2">
        <v>75</v>
      </c>
      <c r="F231" s="2" t="s">
        <v>41</v>
      </c>
      <c r="G231" s="1" t="s">
        <v>11</v>
      </c>
      <c r="H231" s="1">
        <v>3</v>
      </c>
      <c r="I231" s="1">
        <v>1</v>
      </c>
      <c r="K231" s="2"/>
      <c r="L231" s="2"/>
      <c r="M231" s="2"/>
      <c r="N231" s="2"/>
      <c r="P231" s="2">
        <f t="shared" si="313"/>
        <v>1</v>
      </c>
      <c r="Q231" s="2">
        <f t="shared" si="314"/>
        <v>1</v>
      </c>
      <c r="R231" s="2"/>
      <c r="S231" s="2"/>
      <c r="T231" s="2"/>
      <c r="U231" s="2"/>
      <c r="V231" s="2"/>
      <c r="W231" s="11"/>
      <c r="X231" s="11"/>
      <c r="Y231" s="11"/>
    </row>
    <row r="232" spans="1:25">
      <c r="A232" s="1" t="s">
        <v>30</v>
      </c>
      <c r="B232" s="1" t="s">
        <v>22</v>
      </c>
      <c r="C232" s="1" t="s">
        <v>16</v>
      </c>
      <c r="D232" s="4">
        <v>45776</v>
      </c>
      <c r="E232" s="2">
        <f t="shared" ref="E232:E296" si="321">E229+1</f>
        <v>76</v>
      </c>
      <c r="F232" s="2">
        <v>1</v>
      </c>
      <c r="G232" s="1" t="s">
        <v>9</v>
      </c>
      <c r="H232" s="1">
        <v>1</v>
      </c>
      <c r="I232" s="1">
        <v>0</v>
      </c>
      <c r="K232" s="2"/>
      <c r="L232" s="2"/>
      <c r="M232" s="2"/>
      <c r="N232" s="2"/>
      <c r="P232" s="2">
        <f t="shared" ref="P232:P234" si="322">COUNTA(H232)</f>
        <v>1</v>
      </c>
      <c r="Q232" s="2">
        <f t="shared" ref="Q232:Q234" si="323">COUNTA(I232)</f>
        <v>1</v>
      </c>
      <c r="R232" s="2">
        <f t="shared" ref="R232:R233" si="324">COUNTA(J232)</f>
        <v>0</v>
      </c>
      <c r="S232" s="2">
        <f t="shared" ref="S232:S233" si="325">COUNTA(K232)</f>
        <v>0</v>
      </c>
      <c r="T232" s="2">
        <f t="shared" ref="T232:T233" si="326">COUNTA(L232)</f>
        <v>0</v>
      </c>
      <c r="U232" s="2">
        <f t="shared" ref="U232:U233" si="327">COUNTA(M232)</f>
        <v>0</v>
      </c>
      <c r="V232" s="2">
        <f t="shared" ref="V232:V233" si="328">COUNTA(N232)</f>
        <v>0</v>
      </c>
      <c r="W232" s="11" t="str">
        <f t="shared" ref="W232" si="329">IF(SUM(H232:H234)&gt;SUM(I232:I234), "Caleb", "Joshua")</f>
        <v>Caleb</v>
      </c>
      <c r="X232" s="11">
        <f t="shared" ref="X232" si="330">ABS(SUM(H232:H234)-SUM(I232:I234))</f>
        <v>5</v>
      </c>
      <c r="Y232" s="11">
        <f t="shared" ref="Y232" si="331">SUM(H232:H234, I232:I234)</f>
        <v>5</v>
      </c>
    </row>
    <row r="233" spans="1:25">
      <c r="A233" s="1" t="s">
        <v>30</v>
      </c>
      <c r="B233" s="1" t="s">
        <v>22</v>
      </c>
      <c r="C233" s="1" t="s">
        <v>16</v>
      </c>
      <c r="D233" s="4">
        <v>45776</v>
      </c>
      <c r="E233" s="2">
        <f t="shared" si="321"/>
        <v>76</v>
      </c>
      <c r="F233" s="2">
        <v>2</v>
      </c>
      <c r="G233" s="1" t="s">
        <v>9</v>
      </c>
      <c r="H233" s="1">
        <v>0</v>
      </c>
      <c r="I233" s="1">
        <v>0</v>
      </c>
      <c r="K233" s="2"/>
      <c r="L233" s="2"/>
      <c r="M233" s="2"/>
      <c r="N233" s="2"/>
      <c r="P233" s="2">
        <f t="shared" si="322"/>
        <v>1</v>
      </c>
      <c r="Q233" s="2">
        <f t="shared" si="323"/>
        <v>1</v>
      </c>
      <c r="R233" s="2">
        <f t="shared" si="324"/>
        <v>0</v>
      </c>
      <c r="S233" s="2">
        <f t="shared" si="325"/>
        <v>0</v>
      </c>
      <c r="T233" s="2">
        <f t="shared" si="326"/>
        <v>0</v>
      </c>
      <c r="U233" s="2">
        <f t="shared" si="327"/>
        <v>0</v>
      </c>
      <c r="V233" s="2">
        <f t="shared" si="328"/>
        <v>0</v>
      </c>
      <c r="W233" s="11"/>
      <c r="X233" s="11"/>
      <c r="Y233" s="11"/>
    </row>
    <row r="234" spans="1:25">
      <c r="A234" s="1" t="s">
        <v>30</v>
      </c>
      <c r="B234" s="1" t="s">
        <v>22</v>
      </c>
      <c r="C234" s="1" t="s">
        <v>16</v>
      </c>
      <c r="D234" s="4">
        <v>45776</v>
      </c>
      <c r="E234" s="2">
        <f t="shared" si="321"/>
        <v>76</v>
      </c>
      <c r="F234" s="2">
        <v>3</v>
      </c>
      <c r="G234" s="1" t="s">
        <v>9</v>
      </c>
      <c r="H234" s="1">
        <v>4</v>
      </c>
      <c r="I234" s="1">
        <v>0</v>
      </c>
      <c r="K234" s="2"/>
      <c r="L234" s="2"/>
      <c r="M234" s="2"/>
      <c r="N234" s="2"/>
      <c r="P234" s="2">
        <f t="shared" si="322"/>
        <v>1</v>
      </c>
      <c r="Q234" s="2">
        <f t="shared" si="323"/>
        <v>1</v>
      </c>
      <c r="R234" s="2"/>
      <c r="S234" s="2"/>
      <c r="T234" s="2"/>
      <c r="U234" s="2"/>
      <c r="V234" s="2"/>
      <c r="W234" s="11"/>
      <c r="X234" s="11"/>
      <c r="Y234" s="11"/>
    </row>
    <row r="235" spans="1:25">
      <c r="A235" s="1" t="s">
        <v>30</v>
      </c>
      <c r="B235" s="1" t="s">
        <v>22</v>
      </c>
      <c r="C235" s="1" t="s">
        <v>16</v>
      </c>
      <c r="D235" s="4">
        <v>45776</v>
      </c>
      <c r="E235" s="2">
        <f t="shared" si="321"/>
        <v>77</v>
      </c>
      <c r="F235" s="2">
        <v>1</v>
      </c>
      <c r="G235" s="1" t="s">
        <v>74</v>
      </c>
      <c r="H235" s="1">
        <v>0</v>
      </c>
      <c r="I235" s="1">
        <v>0</v>
      </c>
      <c r="J235" s="1">
        <v>5</v>
      </c>
      <c r="K235" s="2"/>
      <c r="L235" s="2"/>
      <c r="M235" s="2"/>
      <c r="N235" s="2"/>
      <c r="P235" s="2">
        <f t="shared" ref="P235:P237" si="332">COUNTA(H235)</f>
        <v>1</v>
      </c>
      <c r="Q235" s="2">
        <f t="shared" ref="Q235:Q237" si="333">COUNTA(I235)</f>
        <v>1</v>
      </c>
      <c r="R235" s="2">
        <f t="shared" ref="R235:R236" si="334">COUNTA(J235)</f>
        <v>1</v>
      </c>
      <c r="S235" s="2">
        <f t="shared" ref="S235:S236" si="335">COUNTA(K235)</f>
        <v>0</v>
      </c>
      <c r="T235" s="2">
        <f t="shared" ref="T235:T236" si="336">COUNTA(L235)</f>
        <v>0</v>
      </c>
      <c r="U235" s="2">
        <f t="shared" ref="U235:U236" si="337">COUNTA(M235)</f>
        <v>0</v>
      </c>
      <c r="V235" s="2">
        <f t="shared" ref="V235:V236" si="338">COUNTA(N235)</f>
        <v>0</v>
      </c>
      <c r="W235" s="11" t="str">
        <f t="shared" ref="W235" si="339">IF(SUM(H235:H237)&gt;SUM(I235:I237), "Caleb", "Joshua")</f>
        <v>Joshua</v>
      </c>
      <c r="X235" s="11">
        <f t="shared" ref="X235" si="340">ABS(SUM(H235:H237)-SUM(I235:I237))</f>
        <v>4</v>
      </c>
      <c r="Y235" s="11">
        <f t="shared" ref="Y235" si="341">SUM(H235:H237, I235:I237)</f>
        <v>6</v>
      </c>
    </row>
    <row r="236" spans="1:25">
      <c r="A236" s="1" t="s">
        <v>30</v>
      </c>
      <c r="B236" s="1" t="s">
        <v>22</v>
      </c>
      <c r="C236" s="1" t="s">
        <v>16</v>
      </c>
      <c r="D236" s="4">
        <v>45776</v>
      </c>
      <c r="E236" s="2">
        <f t="shared" si="321"/>
        <v>77</v>
      </c>
      <c r="F236" s="2">
        <v>2</v>
      </c>
      <c r="G236" s="1" t="s">
        <v>74</v>
      </c>
      <c r="H236" s="1">
        <v>1</v>
      </c>
      <c r="I236" s="1">
        <v>5</v>
      </c>
      <c r="J236" s="1">
        <v>3</v>
      </c>
      <c r="K236" s="2"/>
      <c r="L236" s="2"/>
      <c r="M236" s="2"/>
      <c r="N236" s="2"/>
      <c r="P236" s="2">
        <f t="shared" si="332"/>
        <v>1</v>
      </c>
      <c r="Q236" s="2">
        <f t="shared" si="333"/>
        <v>1</v>
      </c>
      <c r="R236" s="2">
        <f t="shared" si="334"/>
        <v>1</v>
      </c>
      <c r="S236" s="2">
        <f t="shared" si="335"/>
        <v>0</v>
      </c>
      <c r="T236" s="2">
        <f t="shared" si="336"/>
        <v>0</v>
      </c>
      <c r="U236" s="2">
        <f t="shared" si="337"/>
        <v>0</v>
      </c>
      <c r="V236" s="2">
        <f t="shared" si="338"/>
        <v>0</v>
      </c>
      <c r="W236" s="11"/>
      <c r="X236" s="11"/>
      <c r="Y236" s="11"/>
    </row>
    <row r="237" spans="1:25">
      <c r="A237" s="1" t="s">
        <v>30</v>
      </c>
      <c r="B237" s="1" t="s">
        <v>22</v>
      </c>
      <c r="C237" s="1" t="s">
        <v>16</v>
      </c>
      <c r="D237" s="4">
        <v>45776</v>
      </c>
      <c r="E237" s="2">
        <f t="shared" si="321"/>
        <v>77</v>
      </c>
      <c r="F237" s="2">
        <v>3</v>
      </c>
      <c r="G237" s="1" t="s">
        <v>74</v>
      </c>
      <c r="H237" s="1">
        <v>0</v>
      </c>
      <c r="I237" s="1">
        <v>0</v>
      </c>
      <c r="J237" s="1">
        <v>0</v>
      </c>
      <c r="K237" s="2"/>
      <c r="L237" s="2"/>
      <c r="M237" s="2"/>
      <c r="N237" s="2"/>
      <c r="P237" s="2">
        <f t="shared" si="332"/>
        <v>1</v>
      </c>
      <c r="Q237" s="2">
        <f t="shared" si="333"/>
        <v>1</v>
      </c>
      <c r="R237" s="2"/>
      <c r="S237" s="2"/>
      <c r="T237" s="2"/>
      <c r="U237" s="2"/>
      <c r="V237" s="2"/>
      <c r="W237" s="11"/>
      <c r="X237" s="11"/>
      <c r="Y237" s="11"/>
    </row>
    <row r="238" spans="1:25">
      <c r="A238" s="1" t="s">
        <v>30</v>
      </c>
      <c r="B238" s="1" t="s">
        <v>22</v>
      </c>
      <c r="C238" s="1" t="s">
        <v>16</v>
      </c>
      <c r="D238" s="4">
        <v>45776</v>
      </c>
      <c r="E238" s="2">
        <f t="shared" si="321"/>
        <v>78</v>
      </c>
      <c r="F238" s="2">
        <v>1</v>
      </c>
      <c r="G238" s="1" t="s">
        <v>75</v>
      </c>
      <c r="H238" s="1">
        <v>3</v>
      </c>
      <c r="K238" s="2">
        <v>0</v>
      </c>
      <c r="L238" s="2"/>
      <c r="M238" s="2"/>
      <c r="N238" s="2"/>
      <c r="P238" s="2">
        <f t="shared" ref="P238:P240" si="342">COUNTA(H238)</f>
        <v>1</v>
      </c>
      <c r="Q238" s="2">
        <f t="shared" ref="Q238:Q240" si="343">COUNTA(I238)</f>
        <v>0</v>
      </c>
      <c r="R238" s="2">
        <f t="shared" ref="R238:R239" si="344">COUNTA(J238)</f>
        <v>0</v>
      </c>
      <c r="S238" s="2">
        <f t="shared" ref="S238:S239" si="345">COUNTA(K238)</f>
        <v>1</v>
      </c>
      <c r="T238" s="2">
        <f t="shared" ref="T238:T239" si="346">COUNTA(L238)</f>
        <v>0</v>
      </c>
      <c r="U238" s="2">
        <f t="shared" ref="U238:U239" si="347">COUNTA(M238)</f>
        <v>0</v>
      </c>
      <c r="V238" s="2">
        <f t="shared" ref="V238:V239" si="348">COUNTA(N238)</f>
        <v>0</v>
      </c>
      <c r="W238" s="11"/>
      <c r="X238" s="11"/>
      <c r="Y238" s="11"/>
    </row>
    <row r="239" spans="1:25">
      <c r="A239" s="1" t="s">
        <v>30</v>
      </c>
      <c r="B239" s="1" t="s">
        <v>22</v>
      </c>
      <c r="C239" s="1" t="s">
        <v>16</v>
      </c>
      <c r="D239" s="4">
        <v>45776</v>
      </c>
      <c r="E239" s="2">
        <f t="shared" si="321"/>
        <v>78</v>
      </c>
      <c r="F239" s="2">
        <v>2</v>
      </c>
      <c r="G239" s="1" t="s">
        <v>75</v>
      </c>
      <c r="H239" s="1">
        <v>3</v>
      </c>
      <c r="K239" s="2">
        <v>3</v>
      </c>
      <c r="L239" s="2"/>
      <c r="M239" s="2"/>
      <c r="N239" s="2"/>
      <c r="P239" s="2">
        <f t="shared" si="342"/>
        <v>1</v>
      </c>
      <c r="Q239" s="2">
        <f t="shared" si="343"/>
        <v>0</v>
      </c>
      <c r="R239" s="2">
        <f t="shared" si="344"/>
        <v>0</v>
      </c>
      <c r="S239" s="2">
        <f t="shared" si="345"/>
        <v>1</v>
      </c>
      <c r="T239" s="2">
        <f t="shared" si="346"/>
        <v>0</v>
      </c>
      <c r="U239" s="2">
        <f t="shared" si="347"/>
        <v>0</v>
      </c>
      <c r="V239" s="2">
        <f t="shared" si="348"/>
        <v>0</v>
      </c>
      <c r="W239" s="11"/>
      <c r="X239" s="11"/>
      <c r="Y239" s="11"/>
    </row>
    <row r="240" spans="1:25">
      <c r="A240" s="1" t="s">
        <v>30</v>
      </c>
      <c r="B240" s="1" t="s">
        <v>22</v>
      </c>
      <c r="C240" s="1" t="s">
        <v>16</v>
      </c>
      <c r="D240" s="4">
        <v>45776</v>
      </c>
      <c r="E240" s="2">
        <f t="shared" si="321"/>
        <v>78</v>
      </c>
      <c r="F240" s="2">
        <v>3</v>
      </c>
      <c r="G240" s="1" t="s">
        <v>75</v>
      </c>
      <c r="H240" s="1">
        <v>3</v>
      </c>
      <c r="K240" s="2">
        <v>1</v>
      </c>
      <c r="L240" s="2"/>
      <c r="M240" s="2"/>
      <c r="N240" s="2"/>
      <c r="P240" s="2">
        <f t="shared" si="342"/>
        <v>1</v>
      </c>
      <c r="Q240" s="2">
        <f t="shared" si="343"/>
        <v>0</v>
      </c>
      <c r="R240" s="2"/>
      <c r="S240" s="2"/>
      <c r="T240" s="2"/>
      <c r="U240" s="2"/>
      <c r="V240" s="2"/>
      <c r="W240" s="11"/>
      <c r="X240" s="11"/>
      <c r="Y240" s="11"/>
    </row>
    <row r="241" spans="1:25">
      <c r="A241" s="1" t="s">
        <v>30</v>
      </c>
      <c r="B241" s="1" t="s">
        <v>22</v>
      </c>
      <c r="C241" s="1" t="s">
        <v>16</v>
      </c>
      <c r="D241" s="4">
        <v>45776</v>
      </c>
      <c r="E241" s="2">
        <f t="shared" si="321"/>
        <v>79</v>
      </c>
      <c r="F241" s="2">
        <v>1</v>
      </c>
      <c r="G241" s="1" t="s">
        <v>76</v>
      </c>
      <c r="H241" s="1">
        <v>4</v>
      </c>
      <c r="I241" s="1">
        <v>0</v>
      </c>
      <c r="J241" s="1">
        <v>0</v>
      </c>
      <c r="K241" s="2">
        <v>0</v>
      </c>
      <c r="L241" s="2"/>
      <c r="M241" s="2"/>
      <c r="N241" s="2"/>
      <c r="P241" s="2">
        <f t="shared" ref="P241:P243" si="349">COUNTA(H241)</f>
        <v>1</v>
      </c>
      <c r="Q241" s="2">
        <f t="shared" ref="Q241:Q243" si="350">COUNTA(I241)</f>
        <v>1</v>
      </c>
      <c r="R241" s="2">
        <f t="shared" ref="R241:R242" si="351">COUNTA(J241)</f>
        <v>1</v>
      </c>
      <c r="S241" s="2">
        <f t="shared" ref="S241:S243" si="352">COUNTA(K241)</f>
        <v>1</v>
      </c>
      <c r="T241" s="2">
        <f t="shared" ref="T241:T242" si="353">COUNTA(L241)</f>
        <v>0</v>
      </c>
      <c r="U241" s="2">
        <f t="shared" ref="U241:U242" si="354">COUNTA(M241)</f>
        <v>0</v>
      </c>
      <c r="V241" s="2">
        <f t="shared" ref="V241:V242" si="355">COUNTA(N241)</f>
        <v>0</v>
      </c>
      <c r="W241" s="11" t="str">
        <f t="shared" ref="W241" si="356">IF(SUM(H241:H243)&gt;SUM(I241:I243), "Caleb", "Joshua")</f>
        <v>Caleb</v>
      </c>
      <c r="X241" s="11">
        <f t="shared" ref="X241" si="357">ABS(SUM(H241:H243)-SUM(I241:I243))</f>
        <v>6</v>
      </c>
      <c r="Y241" s="11">
        <f t="shared" ref="Y241" si="358">SUM(H241:H243, I241:I243)</f>
        <v>8</v>
      </c>
    </row>
    <row r="242" spans="1:25">
      <c r="A242" s="1" t="s">
        <v>30</v>
      </c>
      <c r="B242" s="1" t="s">
        <v>22</v>
      </c>
      <c r="C242" s="1" t="s">
        <v>16</v>
      </c>
      <c r="D242" s="4">
        <v>45776</v>
      </c>
      <c r="E242" s="2">
        <f t="shared" si="321"/>
        <v>79</v>
      </c>
      <c r="F242" s="2">
        <v>2</v>
      </c>
      <c r="G242" s="1" t="s">
        <v>76</v>
      </c>
      <c r="H242" s="1">
        <v>0</v>
      </c>
      <c r="I242" s="1">
        <v>1</v>
      </c>
      <c r="J242" s="1">
        <v>0</v>
      </c>
      <c r="K242" s="2">
        <v>2</v>
      </c>
      <c r="L242" s="2"/>
      <c r="M242" s="2"/>
      <c r="N242" s="2"/>
      <c r="P242" s="2">
        <f t="shared" si="349"/>
        <v>1</v>
      </c>
      <c r="Q242" s="2">
        <f t="shared" si="350"/>
        <v>1</v>
      </c>
      <c r="R242" s="2">
        <f t="shared" si="351"/>
        <v>1</v>
      </c>
      <c r="S242" s="2">
        <f t="shared" si="352"/>
        <v>1</v>
      </c>
      <c r="T242" s="2">
        <f t="shared" si="353"/>
        <v>0</v>
      </c>
      <c r="U242" s="2">
        <f t="shared" si="354"/>
        <v>0</v>
      </c>
      <c r="V242" s="2">
        <f t="shared" si="355"/>
        <v>0</v>
      </c>
      <c r="W242" s="11"/>
      <c r="X242" s="11"/>
      <c r="Y242" s="11"/>
    </row>
    <row r="243" spans="1:25">
      <c r="A243" s="1" t="s">
        <v>30</v>
      </c>
      <c r="B243" s="1" t="s">
        <v>22</v>
      </c>
      <c r="C243" s="1" t="s">
        <v>16</v>
      </c>
      <c r="D243" s="4">
        <v>45776</v>
      </c>
      <c r="E243" s="2">
        <f t="shared" si="321"/>
        <v>79</v>
      </c>
      <c r="F243" s="2">
        <v>3</v>
      </c>
      <c r="G243" s="1" t="s">
        <v>76</v>
      </c>
      <c r="H243" s="1">
        <v>3</v>
      </c>
      <c r="I243" s="1">
        <v>0</v>
      </c>
      <c r="J243" s="1">
        <v>1</v>
      </c>
      <c r="K243" s="2">
        <v>3</v>
      </c>
      <c r="L243" s="2"/>
      <c r="M243" s="2"/>
      <c r="N243" s="2"/>
      <c r="P243" s="2">
        <f t="shared" si="349"/>
        <v>1</v>
      </c>
      <c r="Q243" s="2">
        <f t="shared" si="350"/>
        <v>1</v>
      </c>
      <c r="R243" s="2"/>
      <c r="S243" s="2">
        <f t="shared" si="352"/>
        <v>1</v>
      </c>
      <c r="T243" s="2"/>
      <c r="U243" s="2"/>
      <c r="V243" s="2"/>
      <c r="W243" s="11"/>
      <c r="X243" s="11"/>
      <c r="Y243" s="11"/>
    </row>
    <row r="244" spans="1:25">
      <c r="A244" s="1" t="s">
        <v>30</v>
      </c>
      <c r="B244" s="1" t="s">
        <v>22</v>
      </c>
      <c r="C244" s="1" t="s">
        <v>16</v>
      </c>
      <c r="D244" s="4">
        <v>45777</v>
      </c>
      <c r="E244" s="2">
        <f t="shared" si="321"/>
        <v>80</v>
      </c>
      <c r="F244" s="2">
        <v>1</v>
      </c>
      <c r="G244" s="1" t="s">
        <v>8</v>
      </c>
      <c r="H244" s="1">
        <v>3</v>
      </c>
      <c r="I244" s="1">
        <v>2</v>
      </c>
      <c r="J244" s="1">
        <v>3</v>
      </c>
      <c r="K244" s="2"/>
      <c r="L244" s="2"/>
      <c r="M244" s="2"/>
      <c r="N244" s="2"/>
      <c r="P244" s="2">
        <f t="shared" ref="P244:P246" si="359">COUNTA(H244)</f>
        <v>1</v>
      </c>
      <c r="Q244" s="2">
        <f t="shared" ref="Q244:Q246" si="360">COUNTA(I244)</f>
        <v>1</v>
      </c>
      <c r="R244" s="2">
        <f t="shared" ref="R244:R246" si="361">COUNTA(J244)</f>
        <v>1</v>
      </c>
      <c r="S244" s="2">
        <f t="shared" ref="S244:S246" si="362">COUNTA(K244)</f>
        <v>0</v>
      </c>
      <c r="T244" s="2">
        <f t="shared" ref="T244:T245" si="363">COUNTA(L244)</f>
        <v>0</v>
      </c>
      <c r="U244" s="2">
        <f t="shared" ref="U244:U245" si="364">COUNTA(M244)</f>
        <v>0</v>
      </c>
      <c r="V244" s="2">
        <f t="shared" ref="V244:V245" si="365">COUNTA(N244)</f>
        <v>0</v>
      </c>
      <c r="W244" s="11" t="str">
        <f t="shared" ref="W244" si="366">IF(SUM(H244:H246)&gt;SUM(I244:I246), "Caleb", "Joshua")</f>
        <v>Caleb</v>
      </c>
      <c r="X244" s="11">
        <f t="shared" ref="X244" si="367">ABS(SUM(H244:H246)-SUM(I244:I246))</f>
        <v>9</v>
      </c>
      <c r="Y244" s="11">
        <f t="shared" ref="Y244" si="368">SUM(H244:H246, I244:I246)</f>
        <v>15</v>
      </c>
    </row>
    <row r="245" spans="1:25">
      <c r="A245" s="1" t="s">
        <v>30</v>
      </c>
      <c r="B245" s="1" t="s">
        <v>22</v>
      </c>
      <c r="C245" s="1" t="s">
        <v>16</v>
      </c>
      <c r="D245" s="4">
        <v>45777</v>
      </c>
      <c r="E245" s="2">
        <f t="shared" si="321"/>
        <v>80</v>
      </c>
      <c r="F245" s="2">
        <v>2</v>
      </c>
      <c r="G245" s="1" t="s">
        <v>8</v>
      </c>
      <c r="H245" s="1">
        <v>4</v>
      </c>
      <c r="I245" s="1">
        <v>1</v>
      </c>
      <c r="J245" s="1">
        <v>0</v>
      </c>
      <c r="K245" s="2"/>
      <c r="L245" s="2"/>
      <c r="M245" s="2"/>
      <c r="N245" s="2"/>
      <c r="P245" s="2">
        <f t="shared" si="359"/>
        <v>1</v>
      </c>
      <c r="Q245" s="2">
        <f t="shared" si="360"/>
        <v>1</v>
      </c>
      <c r="R245" s="2">
        <f t="shared" si="361"/>
        <v>1</v>
      </c>
      <c r="S245" s="2">
        <f t="shared" si="362"/>
        <v>0</v>
      </c>
      <c r="T245" s="2">
        <f t="shared" si="363"/>
        <v>0</v>
      </c>
      <c r="U245" s="2">
        <f t="shared" si="364"/>
        <v>0</v>
      </c>
      <c r="V245" s="2">
        <f t="shared" si="365"/>
        <v>0</v>
      </c>
      <c r="W245" s="11"/>
      <c r="X245" s="11"/>
      <c r="Y245" s="11"/>
    </row>
    <row r="246" spans="1:25">
      <c r="A246" s="1" t="s">
        <v>30</v>
      </c>
      <c r="B246" s="1" t="s">
        <v>22</v>
      </c>
      <c r="C246" s="1" t="s">
        <v>16</v>
      </c>
      <c r="D246" s="4">
        <v>45777</v>
      </c>
      <c r="E246" s="2">
        <f t="shared" si="321"/>
        <v>80</v>
      </c>
      <c r="F246" s="2">
        <v>3</v>
      </c>
      <c r="G246" s="1" t="s">
        <v>8</v>
      </c>
      <c r="H246" s="1">
        <v>5</v>
      </c>
      <c r="I246" s="1">
        <v>0</v>
      </c>
      <c r="J246" s="1">
        <v>1</v>
      </c>
      <c r="K246" s="2"/>
      <c r="L246" s="2"/>
      <c r="M246" s="2"/>
      <c r="N246" s="2"/>
      <c r="P246" s="2">
        <f t="shared" si="359"/>
        <v>1</v>
      </c>
      <c r="Q246" s="2">
        <f t="shared" si="360"/>
        <v>1</v>
      </c>
      <c r="R246" s="2">
        <f t="shared" si="361"/>
        <v>1</v>
      </c>
      <c r="S246" s="2">
        <f t="shared" si="362"/>
        <v>0</v>
      </c>
      <c r="T246" s="2"/>
      <c r="U246" s="2"/>
      <c r="V246" s="2"/>
      <c r="W246" s="11"/>
      <c r="X246" s="11"/>
      <c r="Y246" s="11"/>
    </row>
    <row r="247" spans="1:25">
      <c r="A247" s="1" t="s">
        <v>30</v>
      </c>
      <c r="B247" s="1" t="s">
        <v>21</v>
      </c>
      <c r="C247" s="1" t="s">
        <v>16</v>
      </c>
      <c r="D247" s="4">
        <v>45777</v>
      </c>
      <c r="E247" s="2">
        <f t="shared" si="321"/>
        <v>81</v>
      </c>
      <c r="F247" s="2">
        <v>1</v>
      </c>
      <c r="G247" s="1" t="s">
        <v>11</v>
      </c>
      <c r="H247" s="1">
        <v>3</v>
      </c>
      <c r="I247" s="1">
        <v>0</v>
      </c>
      <c r="K247" s="2"/>
      <c r="L247" s="2"/>
      <c r="M247" s="2"/>
      <c r="N247" s="2"/>
      <c r="P247" s="2">
        <f t="shared" ref="P247:P249" si="369">COUNTA(H247)</f>
        <v>1</v>
      </c>
      <c r="Q247" s="2">
        <f t="shared" ref="Q247:Q249" si="370">COUNTA(I247)</f>
        <v>1</v>
      </c>
      <c r="R247" s="2">
        <f t="shared" ref="R247:R249" si="371">COUNTA(J247)</f>
        <v>0</v>
      </c>
      <c r="S247" s="2">
        <f t="shared" ref="S247:S249" si="372">COUNTA(K247)</f>
        <v>0</v>
      </c>
      <c r="T247" s="2">
        <f t="shared" ref="T247:T248" si="373">COUNTA(L247)</f>
        <v>0</v>
      </c>
      <c r="U247" s="2">
        <f t="shared" ref="U247:U248" si="374">COUNTA(M247)</f>
        <v>0</v>
      </c>
      <c r="V247" s="2">
        <f t="shared" ref="V247:V248" si="375">COUNTA(N247)</f>
        <v>0</v>
      </c>
      <c r="W247" s="11" t="str">
        <f t="shared" ref="W247" si="376">IF(SUM(H247:H249)&gt;SUM(I247:I249), "Caleb", "Joshua")</f>
        <v>Caleb</v>
      </c>
      <c r="X247" s="11">
        <f t="shared" ref="X247" si="377">ABS(SUM(H247:H249)-SUM(I247:I249))</f>
        <v>6</v>
      </c>
      <c r="Y247" s="11">
        <f t="shared" ref="Y247" si="378">SUM(H247:H249, I247:I249)</f>
        <v>6</v>
      </c>
    </row>
    <row r="248" spans="1:25">
      <c r="A248" s="1" t="s">
        <v>30</v>
      </c>
      <c r="B248" s="1" t="s">
        <v>21</v>
      </c>
      <c r="C248" s="1" t="s">
        <v>16</v>
      </c>
      <c r="D248" s="4">
        <v>45777</v>
      </c>
      <c r="E248" s="2">
        <f t="shared" si="321"/>
        <v>81</v>
      </c>
      <c r="F248" s="2">
        <v>2</v>
      </c>
      <c r="G248" s="1" t="s">
        <v>11</v>
      </c>
      <c r="H248" s="1">
        <v>1</v>
      </c>
      <c r="I248" s="1">
        <v>0</v>
      </c>
      <c r="K248" s="2"/>
      <c r="L248" s="2"/>
      <c r="M248" s="2"/>
      <c r="N248" s="2"/>
      <c r="P248" s="2">
        <f t="shared" si="369"/>
        <v>1</v>
      </c>
      <c r="Q248" s="2">
        <f t="shared" si="370"/>
        <v>1</v>
      </c>
      <c r="R248" s="2">
        <f t="shared" si="371"/>
        <v>0</v>
      </c>
      <c r="S248" s="2">
        <f t="shared" si="372"/>
        <v>0</v>
      </c>
      <c r="T248" s="2">
        <f t="shared" si="373"/>
        <v>0</v>
      </c>
      <c r="U248" s="2">
        <f t="shared" si="374"/>
        <v>0</v>
      </c>
      <c r="V248" s="2">
        <f t="shared" si="375"/>
        <v>0</v>
      </c>
      <c r="W248" s="11"/>
      <c r="X248" s="11"/>
      <c r="Y248" s="11"/>
    </row>
    <row r="249" spans="1:25">
      <c r="A249" s="1" t="s">
        <v>30</v>
      </c>
      <c r="B249" s="1" t="s">
        <v>21</v>
      </c>
      <c r="C249" s="1" t="s">
        <v>16</v>
      </c>
      <c r="D249" s="4">
        <v>45777</v>
      </c>
      <c r="E249" s="2">
        <f t="shared" si="321"/>
        <v>81</v>
      </c>
      <c r="F249" s="2">
        <v>3</v>
      </c>
      <c r="G249" s="1" t="s">
        <v>11</v>
      </c>
      <c r="H249" s="1">
        <v>2</v>
      </c>
      <c r="I249" s="1">
        <v>0</v>
      </c>
      <c r="K249" s="2"/>
      <c r="L249" s="2"/>
      <c r="M249" s="2"/>
      <c r="N249" s="2"/>
      <c r="P249" s="2">
        <f t="shared" si="369"/>
        <v>1</v>
      </c>
      <c r="Q249" s="2">
        <f t="shared" si="370"/>
        <v>1</v>
      </c>
      <c r="R249" s="2">
        <f t="shared" si="371"/>
        <v>0</v>
      </c>
      <c r="S249" s="2">
        <f t="shared" si="372"/>
        <v>0</v>
      </c>
      <c r="T249" s="2"/>
      <c r="U249" s="2"/>
      <c r="V249" s="2"/>
      <c r="W249" s="11"/>
      <c r="X249" s="11"/>
      <c r="Y249" s="11"/>
    </row>
    <row r="250" spans="1:25">
      <c r="A250" s="1" t="s">
        <v>30</v>
      </c>
      <c r="B250" s="1" t="s">
        <v>23</v>
      </c>
      <c r="C250" s="1" t="s">
        <v>16</v>
      </c>
      <c r="D250" s="4">
        <v>45777</v>
      </c>
      <c r="E250" s="2">
        <f t="shared" si="321"/>
        <v>82</v>
      </c>
      <c r="F250" s="2">
        <v>1</v>
      </c>
      <c r="G250" s="1" t="s">
        <v>79</v>
      </c>
      <c r="H250" s="1">
        <v>3</v>
      </c>
      <c r="I250" s="1">
        <v>0</v>
      </c>
      <c r="K250" s="2">
        <v>0</v>
      </c>
      <c r="L250" s="2"/>
      <c r="M250" s="2"/>
      <c r="N250" s="2"/>
      <c r="P250" s="2">
        <f t="shared" ref="P250:P255" si="379">COUNTA(H250)</f>
        <v>1</v>
      </c>
      <c r="Q250" s="2">
        <f t="shared" ref="Q250:Q255" si="380">COUNTA(I250)</f>
        <v>1</v>
      </c>
      <c r="R250" s="2">
        <f t="shared" ref="R250:R255" si="381">COUNTA(J250)</f>
        <v>0</v>
      </c>
      <c r="S250" s="2">
        <f t="shared" ref="S250:S255" si="382">COUNTA(K250)</f>
        <v>1</v>
      </c>
      <c r="T250" s="2">
        <f t="shared" ref="T250:T251" si="383">COUNTA(L250)</f>
        <v>0</v>
      </c>
      <c r="U250" s="2">
        <f t="shared" ref="U250:U251" si="384">COUNTA(M250)</f>
        <v>0</v>
      </c>
      <c r="V250" s="2">
        <f t="shared" ref="V250:V251" si="385">COUNTA(N250)</f>
        <v>0</v>
      </c>
      <c r="W250" s="11" t="str">
        <f t="shared" ref="W250" si="386">IF(SUM(H250:H252)&gt;SUM(I250:I252), "Caleb", "Joshua")</f>
        <v>Caleb</v>
      </c>
      <c r="X250" s="11">
        <f t="shared" ref="X250" si="387">ABS(SUM(H250:H252)-SUM(I250:I252))</f>
        <v>7</v>
      </c>
      <c r="Y250" s="11">
        <f t="shared" ref="Y250" si="388">SUM(H250:H252, I250:I252)</f>
        <v>17</v>
      </c>
    </row>
    <row r="251" spans="1:25">
      <c r="A251" s="1" t="s">
        <v>30</v>
      </c>
      <c r="B251" s="1" t="s">
        <v>23</v>
      </c>
      <c r="C251" s="1" t="s">
        <v>16</v>
      </c>
      <c r="D251" s="4">
        <v>45777</v>
      </c>
      <c r="E251" s="2">
        <f t="shared" si="321"/>
        <v>82</v>
      </c>
      <c r="F251" s="2">
        <v>2</v>
      </c>
      <c r="G251" s="1" t="s">
        <v>79</v>
      </c>
      <c r="H251" s="1">
        <v>6</v>
      </c>
      <c r="I251" s="1">
        <v>2</v>
      </c>
      <c r="K251" s="2">
        <v>1</v>
      </c>
      <c r="L251" s="2"/>
      <c r="M251" s="2"/>
      <c r="N251" s="2"/>
      <c r="P251" s="2">
        <f t="shared" si="379"/>
        <v>1</v>
      </c>
      <c r="Q251" s="2">
        <f t="shared" si="380"/>
        <v>1</v>
      </c>
      <c r="R251" s="2">
        <f t="shared" si="381"/>
        <v>0</v>
      </c>
      <c r="S251" s="2">
        <f t="shared" si="382"/>
        <v>1</v>
      </c>
      <c r="T251" s="2">
        <f t="shared" si="383"/>
        <v>0</v>
      </c>
      <c r="U251" s="2">
        <f t="shared" si="384"/>
        <v>0</v>
      </c>
      <c r="V251" s="2">
        <f t="shared" si="385"/>
        <v>0</v>
      </c>
      <c r="W251" s="11"/>
      <c r="X251" s="11"/>
      <c r="Y251" s="11"/>
    </row>
    <row r="252" spans="1:25">
      <c r="A252" s="1" t="s">
        <v>30</v>
      </c>
      <c r="B252" s="1" t="s">
        <v>23</v>
      </c>
      <c r="C252" s="1" t="s">
        <v>16</v>
      </c>
      <c r="D252" s="4">
        <v>45777</v>
      </c>
      <c r="E252" s="2">
        <f t="shared" si="321"/>
        <v>82</v>
      </c>
      <c r="F252" s="2">
        <v>3</v>
      </c>
      <c r="G252" s="1" t="s">
        <v>79</v>
      </c>
      <c r="H252" s="1">
        <v>3</v>
      </c>
      <c r="I252" s="1">
        <v>3</v>
      </c>
      <c r="K252" s="2">
        <v>1</v>
      </c>
      <c r="L252" s="2"/>
      <c r="M252" s="2"/>
      <c r="N252" s="2"/>
      <c r="P252" s="2">
        <f t="shared" si="379"/>
        <v>1</v>
      </c>
      <c r="Q252" s="2">
        <f t="shared" si="380"/>
        <v>1</v>
      </c>
      <c r="R252" s="2">
        <f t="shared" si="381"/>
        <v>0</v>
      </c>
      <c r="S252" s="2">
        <f t="shared" si="382"/>
        <v>1</v>
      </c>
      <c r="T252" s="2"/>
      <c r="U252" s="2"/>
      <c r="V252" s="2"/>
      <c r="W252" s="11"/>
      <c r="X252" s="11"/>
      <c r="Y252" s="11"/>
    </row>
    <row r="253" spans="1:25">
      <c r="A253" s="1" t="s">
        <v>30</v>
      </c>
      <c r="B253" s="1" t="s">
        <v>22</v>
      </c>
      <c r="C253" s="1" t="s">
        <v>16</v>
      </c>
      <c r="D253" s="4">
        <v>45777</v>
      </c>
      <c r="E253" s="2">
        <f t="shared" si="321"/>
        <v>83</v>
      </c>
      <c r="F253" s="2">
        <v>1</v>
      </c>
      <c r="G253" s="1" t="s">
        <v>11</v>
      </c>
      <c r="H253" s="1">
        <v>6</v>
      </c>
      <c r="I253" s="1">
        <v>4</v>
      </c>
      <c r="K253" s="2"/>
      <c r="L253" s="2"/>
      <c r="M253" s="2"/>
      <c r="N253" s="2"/>
      <c r="P253" s="2">
        <f t="shared" si="379"/>
        <v>1</v>
      </c>
      <c r="Q253" s="2">
        <f t="shared" si="380"/>
        <v>1</v>
      </c>
      <c r="R253" s="2">
        <f t="shared" si="381"/>
        <v>0</v>
      </c>
      <c r="S253" s="2">
        <f t="shared" si="382"/>
        <v>0</v>
      </c>
      <c r="T253" s="2">
        <f t="shared" ref="T253:T254" si="389">COUNTA(L253)</f>
        <v>0</v>
      </c>
      <c r="U253" s="2">
        <f t="shared" ref="U253:U254" si="390">COUNTA(M253)</f>
        <v>0</v>
      </c>
      <c r="V253" s="2">
        <f t="shared" ref="V253:V254" si="391">COUNTA(N253)</f>
        <v>0</v>
      </c>
      <c r="W253" s="11" t="str">
        <f t="shared" ref="W253" si="392">IF(SUM(H253:H255)&gt;SUM(I253:I255), "Caleb", "Joshua")</f>
        <v>Caleb</v>
      </c>
      <c r="X253" s="11">
        <f t="shared" ref="X253" si="393">ABS(SUM(H253:H255)-SUM(I253:I255))</f>
        <v>7</v>
      </c>
      <c r="Y253" s="11">
        <f t="shared" ref="Y253" si="394">SUM(H253:H255, I253:I255)</f>
        <v>17</v>
      </c>
    </row>
    <row r="254" spans="1:25">
      <c r="A254" s="1" t="s">
        <v>30</v>
      </c>
      <c r="B254" s="1" t="s">
        <v>22</v>
      </c>
      <c r="C254" s="1" t="s">
        <v>16</v>
      </c>
      <c r="D254" s="4">
        <v>45777</v>
      </c>
      <c r="E254" s="2">
        <f t="shared" si="321"/>
        <v>83</v>
      </c>
      <c r="F254" s="2">
        <v>2</v>
      </c>
      <c r="G254" s="1" t="s">
        <v>11</v>
      </c>
      <c r="H254" s="1">
        <v>3</v>
      </c>
      <c r="I254" s="1">
        <v>0</v>
      </c>
      <c r="K254" s="2"/>
      <c r="L254" s="2"/>
      <c r="M254" s="2"/>
      <c r="N254" s="2"/>
      <c r="P254" s="2">
        <f t="shared" si="379"/>
        <v>1</v>
      </c>
      <c r="Q254" s="2">
        <f t="shared" si="380"/>
        <v>1</v>
      </c>
      <c r="R254" s="2">
        <f t="shared" si="381"/>
        <v>0</v>
      </c>
      <c r="S254" s="2">
        <f t="shared" si="382"/>
        <v>0</v>
      </c>
      <c r="T254" s="2">
        <f t="shared" si="389"/>
        <v>0</v>
      </c>
      <c r="U254" s="2">
        <f t="shared" si="390"/>
        <v>0</v>
      </c>
      <c r="V254" s="2">
        <f t="shared" si="391"/>
        <v>0</v>
      </c>
      <c r="W254" s="11"/>
      <c r="X254" s="11"/>
      <c r="Y254" s="11"/>
    </row>
    <row r="255" spans="1:25">
      <c r="A255" s="1" t="s">
        <v>30</v>
      </c>
      <c r="B255" s="1" t="s">
        <v>22</v>
      </c>
      <c r="C255" s="1" t="s">
        <v>16</v>
      </c>
      <c r="D255" s="4">
        <v>45777</v>
      </c>
      <c r="E255" s="2">
        <f t="shared" si="321"/>
        <v>83</v>
      </c>
      <c r="F255" s="2">
        <v>3</v>
      </c>
      <c r="G255" s="1" t="s">
        <v>11</v>
      </c>
      <c r="H255" s="1">
        <v>3</v>
      </c>
      <c r="I255" s="1">
        <v>1</v>
      </c>
      <c r="K255" s="2"/>
      <c r="L255" s="2"/>
      <c r="M255" s="2"/>
      <c r="N255" s="2"/>
      <c r="P255" s="2">
        <f t="shared" si="379"/>
        <v>1</v>
      </c>
      <c r="Q255" s="2">
        <f t="shared" si="380"/>
        <v>1</v>
      </c>
      <c r="R255" s="2">
        <f t="shared" si="381"/>
        <v>0</v>
      </c>
      <c r="S255" s="2">
        <f t="shared" si="382"/>
        <v>0</v>
      </c>
      <c r="T255" s="2"/>
      <c r="U255" s="2"/>
      <c r="V255" s="2"/>
      <c r="W255" s="11"/>
      <c r="X255" s="11"/>
      <c r="Y255" s="11"/>
    </row>
    <row r="256" spans="1:25">
      <c r="A256" s="1" t="s">
        <v>30</v>
      </c>
      <c r="B256" s="1" t="s">
        <v>22</v>
      </c>
      <c r="C256" s="1" t="s">
        <v>16</v>
      </c>
      <c r="D256" s="4">
        <v>45778</v>
      </c>
      <c r="E256" s="2">
        <f t="shared" si="321"/>
        <v>84</v>
      </c>
      <c r="F256" s="2">
        <v>1</v>
      </c>
      <c r="G256" s="1" t="s">
        <v>9</v>
      </c>
      <c r="H256" s="1">
        <v>2</v>
      </c>
      <c r="I256" s="1">
        <v>3</v>
      </c>
      <c r="K256" s="2"/>
      <c r="L256" s="2"/>
      <c r="M256" s="2"/>
      <c r="N256" s="2"/>
      <c r="P256" s="2">
        <f t="shared" ref="P256:P258" si="395">COUNTA(H256)</f>
        <v>1</v>
      </c>
      <c r="Q256" s="2">
        <f t="shared" ref="Q256:Q258" si="396">COUNTA(I256)</f>
        <v>1</v>
      </c>
      <c r="R256" s="2">
        <f t="shared" ref="R256:R258" si="397">COUNTA(J256)</f>
        <v>0</v>
      </c>
      <c r="S256" s="2">
        <f t="shared" ref="S256:S258" si="398">COUNTA(K256)</f>
        <v>0</v>
      </c>
      <c r="T256" s="2">
        <f t="shared" ref="T256:T257" si="399">COUNTA(L256)</f>
        <v>0</v>
      </c>
      <c r="U256" s="2">
        <f t="shared" ref="U256:U257" si="400">COUNTA(M256)</f>
        <v>0</v>
      </c>
      <c r="V256" s="2">
        <f t="shared" ref="V256:V257" si="401">COUNTA(N256)</f>
        <v>0</v>
      </c>
      <c r="W256" s="11" t="str">
        <f t="shared" ref="W256" si="402">IF(SUM(H256:H258)&gt;SUM(I256:I258), "Caleb", "Joshua")</f>
        <v>Caleb</v>
      </c>
      <c r="X256" s="11">
        <f t="shared" ref="X256" si="403">ABS(SUM(H256:H258)-SUM(I256:I258))</f>
        <v>5</v>
      </c>
      <c r="Y256" s="11">
        <f t="shared" ref="Y256" si="404">SUM(H256:H258, I256:I258)</f>
        <v>15</v>
      </c>
    </row>
    <row r="257" spans="1:25">
      <c r="A257" s="1" t="s">
        <v>30</v>
      </c>
      <c r="B257" s="1" t="s">
        <v>22</v>
      </c>
      <c r="C257" s="1" t="s">
        <v>16</v>
      </c>
      <c r="D257" s="4">
        <v>45778</v>
      </c>
      <c r="E257" s="2">
        <f t="shared" si="321"/>
        <v>84</v>
      </c>
      <c r="F257" s="2">
        <v>2</v>
      </c>
      <c r="G257" s="1" t="s">
        <v>9</v>
      </c>
      <c r="H257" s="1">
        <v>1</v>
      </c>
      <c r="I257" s="1">
        <v>0</v>
      </c>
      <c r="K257" s="2"/>
      <c r="L257" s="2"/>
      <c r="M257" s="2"/>
      <c r="N257" s="2"/>
      <c r="P257" s="2">
        <f t="shared" si="395"/>
        <v>1</v>
      </c>
      <c r="Q257" s="2">
        <f t="shared" si="396"/>
        <v>1</v>
      </c>
      <c r="R257" s="2">
        <f t="shared" si="397"/>
        <v>0</v>
      </c>
      <c r="S257" s="2">
        <f t="shared" si="398"/>
        <v>0</v>
      </c>
      <c r="T257" s="2">
        <f t="shared" si="399"/>
        <v>0</v>
      </c>
      <c r="U257" s="2">
        <f t="shared" si="400"/>
        <v>0</v>
      </c>
      <c r="V257" s="2">
        <f t="shared" si="401"/>
        <v>0</v>
      </c>
      <c r="W257" s="11"/>
      <c r="X257" s="11"/>
      <c r="Y257" s="11"/>
    </row>
    <row r="258" spans="1:25">
      <c r="A258" s="1" t="s">
        <v>30</v>
      </c>
      <c r="B258" s="1" t="s">
        <v>22</v>
      </c>
      <c r="C258" s="1" t="s">
        <v>16</v>
      </c>
      <c r="D258" s="4">
        <v>45778</v>
      </c>
      <c r="E258" s="2">
        <f t="shared" si="321"/>
        <v>84</v>
      </c>
      <c r="F258" s="2">
        <v>3</v>
      </c>
      <c r="G258" s="1" t="s">
        <v>9</v>
      </c>
      <c r="H258" s="1">
        <v>7</v>
      </c>
      <c r="I258" s="1">
        <v>2</v>
      </c>
      <c r="K258" s="2"/>
      <c r="L258" s="2"/>
      <c r="M258" s="2"/>
      <c r="N258" s="2"/>
      <c r="P258" s="2">
        <f t="shared" si="395"/>
        <v>1</v>
      </c>
      <c r="Q258" s="2">
        <f t="shared" si="396"/>
        <v>1</v>
      </c>
      <c r="R258" s="2">
        <f t="shared" si="397"/>
        <v>0</v>
      </c>
      <c r="S258" s="2">
        <f t="shared" si="398"/>
        <v>0</v>
      </c>
      <c r="T258" s="2"/>
      <c r="U258" s="2"/>
      <c r="V258" s="2"/>
      <c r="W258" s="11"/>
      <c r="X258" s="11"/>
      <c r="Y258" s="11"/>
    </row>
    <row r="259" spans="1:25">
      <c r="A259" s="1" t="s">
        <v>30</v>
      </c>
      <c r="B259" s="1" t="s">
        <v>21</v>
      </c>
      <c r="C259" s="1" t="s">
        <v>16</v>
      </c>
      <c r="D259" s="4">
        <v>45778</v>
      </c>
      <c r="E259" s="2">
        <f t="shared" si="321"/>
        <v>85</v>
      </c>
      <c r="F259" s="2">
        <v>1</v>
      </c>
      <c r="G259" s="1" t="s">
        <v>9</v>
      </c>
      <c r="H259" s="1">
        <v>1</v>
      </c>
      <c r="I259" s="1">
        <v>0</v>
      </c>
      <c r="K259" s="2"/>
      <c r="L259" s="2"/>
      <c r="M259" s="2"/>
      <c r="N259" s="2"/>
      <c r="P259" s="2">
        <f t="shared" ref="P259:P262" si="405">COUNTA(H259)</f>
        <v>1</v>
      </c>
      <c r="Q259" s="2">
        <f t="shared" ref="Q259:Q262" si="406">COUNTA(I259)</f>
        <v>1</v>
      </c>
      <c r="R259" s="2">
        <f t="shared" ref="R259:R261" si="407">COUNTA(J259)</f>
        <v>0</v>
      </c>
      <c r="S259" s="2">
        <f t="shared" ref="S259:S261" si="408">COUNTA(K259)</f>
        <v>0</v>
      </c>
      <c r="T259" s="2">
        <f t="shared" ref="T259:T260" si="409">COUNTA(L259)</f>
        <v>0</v>
      </c>
      <c r="U259" s="2">
        <f t="shared" ref="U259:U260" si="410">COUNTA(M259)</f>
        <v>0</v>
      </c>
      <c r="V259" s="2">
        <f t="shared" ref="V259:V260" si="411">COUNTA(N259)</f>
        <v>0</v>
      </c>
      <c r="W259" s="11" t="str">
        <f>IF(SUM(H259:H262)&gt;SUM(I259:I262), "Caleb", "Joshua")</f>
        <v>Caleb</v>
      </c>
      <c r="X259" s="11">
        <f>ABS(SUM(H259:H262)-SUM(I259:I262))</f>
        <v>4</v>
      </c>
      <c r="Y259" s="11">
        <f t="shared" ref="Y259" si="412">SUM(H259:H261, I259:I261)</f>
        <v>10</v>
      </c>
    </row>
    <row r="260" spans="1:25">
      <c r="A260" s="1" t="s">
        <v>30</v>
      </c>
      <c r="B260" s="1" t="s">
        <v>21</v>
      </c>
      <c r="C260" s="1" t="s">
        <v>16</v>
      </c>
      <c r="D260" s="4">
        <v>45778</v>
      </c>
      <c r="E260" s="2">
        <f t="shared" si="321"/>
        <v>85</v>
      </c>
      <c r="F260" s="2">
        <v>2</v>
      </c>
      <c r="G260" s="1" t="s">
        <v>9</v>
      </c>
      <c r="H260" s="1">
        <v>0</v>
      </c>
      <c r="I260" s="1">
        <v>2</v>
      </c>
      <c r="K260" s="2"/>
      <c r="L260" s="2"/>
      <c r="M260" s="2"/>
      <c r="N260" s="2"/>
      <c r="P260" s="2">
        <f t="shared" si="405"/>
        <v>1</v>
      </c>
      <c r="Q260" s="2">
        <f t="shared" si="406"/>
        <v>1</v>
      </c>
      <c r="R260" s="2">
        <f t="shared" si="407"/>
        <v>0</v>
      </c>
      <c r="S260" s="2">
        <f t="shared" si="408"/>
        <v>0</v>
      </c>
      <c r="T260" s="2">
        <f t="shared" si="409"/>
        <v>0</v>
      </c>
      <c r="U260" s="2">
        <f t="shared" si="410"/>
        <v>0</v>
      </c>
      <c r="V260" s="2">
        <f t="shared" si="411"/>
        <v>0</v>
      </c>
      <c r="W260" s="11"/>
      <c r="X260" s="11"/>
      <c r="Y260" s="11"/>
    </row>
    <row r="261" spans="1:25">
      <c r="A261" s="1" t="s">
        <v>30</v>
      </c>
      <c r="B261" s="1" t="s">
        <v>21</v>
      </c>
      <c r="C261" s="1" t="s">
        <v>16</v>
      </c>
      <c r="D261" s="4">
        <v>45778</v>
      </c>
      <c r="E261" s="2">
        <f t="shared" si="321"/>
        <v>85</v>
      </c>
      <c r="F261" s="2">
        <v>3</v>
      </c>
      <c r="G261" s="1" t="s">
        <v>9</v>
      </c>
      <c r="H261" s="1">
        <v>4</v>
      </c>
      <c r="I261" s="1">
        <v>3</v>
      </c>
      <c r="K261" s="2"/>
      <c r="L261" s="2"/>
      <c r="M261" s="2"/>
      <c r="N261" s="2"/>
      <c r="P261" s="2">
        <f t="shared" si="405"/>
        <v>1</v>
      </c>
      <c r="Q261" s="2">
        <f t="shared" si="406"/>
        <v>1</v>
      </c>
      <c r="R261" s="2">
        <f t="shared" si="407"/>
        <v>0</v>
      </c>
      <c r="S261" s="2">
        <f t="shared" si="408"/>
        <v>0</v>
      </c>
      <c r="T261" s="2"/>
      <c r="U261" s="2"/>
      <c r="V261" s="2"/>
      <c r="W261" s="11"/>
      <c r="X261" s="11"/>
      <c r="Y261" s="11"/>
    </row>
    <row r="262" spans="1:25">
      <c r="A262" s="1" t="s">
        <v>30</v>
      </c>
      <c r="B262" s="1" t="s">
        <v>21</v>
      </c>
      <c r="C262" s="1" t="s">
        <v>16</v>
      </c>
      <c r="D262" s="4">
        <v>45778</v>
      </c>
      <c r="E262" s="2">
        <v>85</v>
      </c>
      <c r="F262" s="2" t="s">
        <v>41</v>
      </c>
      <c r="G262" s="1" t="s">
        <v>9</v>
      </c>
      <c r="H262" s="1">
        <v>5</v>
      </c>
      <c r="I262" s="1">
        <v>1</v>
      </c>
      <c r="K262" s="2"/>
      <c r="L262" s="2"/>
      <c r="M262" s="2"/>
      <c r="N262" s="2"/>
      <c r="P262" s="2">
        <f t="shared" si="405"/>
        <v>1</v>
      </c>
      <c r="Q262" s="2">
        <f t="shared" si="406"/>
        <v>1</v>
      </c>
      <c r="R262" s="2"/>
      <c r="S262" s="2"/>
      <c r="T262" s="2"/>
      <c r="U262" s="2"/>
      <c r="V262" s="2"/>
      <c r="W262" s="11"/>
      <c r="X262" s="11"/>
      <c r="Y262" s="11"/>
    </row>
    <row r="263" spans="1:25">
      <c r="A263" s="1" t="s">
        <v>30</v>
      </c>
      <c r="B263" s="1" t="s">
        <v>23</v>
      </c>
      <c r="C263" s="1" t="s">
        <v>16</v>
      </c>
      <c r="D263" s="4">
        <v>45778</v>
      </c>
      <c r="E263" s="2">
        <f t="shared" si="321"/>
        <v>86</v>
      </c>
      <c r="F263" s="2">
        <v>1</v>
      </c>
      <c r="G263" s="1" t="s">
        <v>11</v>
      </c>
      <c r="H263" s="1">
        <v>3</v>
      </c>
      <c r="I263" s="1">
        <v>0</v>
      </c>
      <c r="K263" s="2"/>
      <c r="L263" s="2"/>
      <c r="M263" s="2"/>
      <c r="N263" s="2"/>
      <c r="P263" s="2">
        <f t="shared" ref="P263:P265" si="413">COUNTA(H263)</f>
        <v>1</v>
      </c>
      <c r="Q263" s="2">
        <f t="shared" ref="Q263:Q265" si="414">COUNTA(I263)</f>
        <v>1</v>
      </c>
      <c r="R263" s="2">
        <f t="shared" ref="R263:R265" si="415">COUNTA(J263)</f>
        <v>0</v>
      </c>
      <c r="S263" s="2">
        <f t="shared" ref="S263:S265" si="416">COUNTA(K263)</f>
        <v>0</v>
      </c>
      <c r="T263" s="2">
        <f t="shared" ref="T263:T264" si="417">COUNTA(L263)</f>
        <v>0</v>
      </c>
      <c r="U263" s="2">
        <f t="shared" ref="U263:U264" si="418">COUNTA(M263)</f>
        <v>0</v>
      </c>
      <c r="V263" s="2">
        <f t="shared" ref="V263:V264" si="419">COUNTA(N263)</f>
        <v>0</v>
      </c>
      <c r="W263" s="11" t="str">
        <f t="shared" ref="W263" si="420">IF(SUM(H263:H265)&gt;SUM(I263:I265), "Caleb", "Joshua")</f>
        <v>Caleb</v>
      </c>
      <c r="X263" s="11">
        <f t="shared" ref="X263" si="421">ABS(SUM(H263:H265)-SUM(I263:I265))</f>
        <v>4</v>
      </c>
      <c r="Y263" s="11">
        <f t="shared" ref="Y263" si="422">SUM(H263:H265, I263:I265)</f>
        <v>12</v>
      </c>
    </row>
    <row r="264" spans="1:25">
      <c r="A264" s="1" t="s">
        <v>30</v>
      </c>
      <c r="B264" s="1" t="s">
        <v>23</v>
      </c>
      <c r="C264" s="1" t="s">
        <v>16</v>
      </c>
      <c r="D264" s="4">
        <v>45778</v>
      </c>
      <c r="E264" s="2">
        <f t="shared" si="321"/>
        <v>86</v>
      </c>
      <c r="F264" s="2">
        <v>2</v>
      </c>
      <c r="G264" s="1" t="s">
        <v>11</v>
      </c>
      <c r="H264" s="1">
        <v>3</v>
      </c>
      <c r="I264" s="1">
        <v>0</v>
      </c>
      <c r="K264" s="2"/>
      <c r="L264" s="2"/>
      <c r="M264" s="2"/>
      <c r="N264" s="2"/>
      <c r="P264" s="2">
        <f t="shared" si="413"/>
        <v>1</v>
      </c>
      <c r="Q264" s="2">
        <f t="shared" si="414"/>
        <v>1</v>
      </c>
      <c r="R264" s="2">
        <f t="shared" si="415"/>
        <v>0</v>
      </c>
      <c r="S264" s="2">
        <f t="shared" si="416"/>
        <v>0</v>
      </c>
      <c r="T264" s="2">
        <f t="shared" si="417"/>
        <v>0</v>
      </c>
      <c r="U264" s="2">
        <f t="shared" si="418"/>
        <v>0</v>
      </c>
      <c r="V264" s="2">
        <f t="shared" si="419"/>
        <v>0</v>
      </c>
      <c r="W264" s="11"/>
      <c r="X264" s="11"/>
      <c r="Y264" s="11"/>
    </row>
    <row r="265" spans="1:25">
      <c r="A265" s="1" t="s">
        <v>30</v>
      </c>
      <c r="B265" s="1" t="s">
        <v>23</v>
      </c>
      <c r="C265" s="1" t="s">
        <v>16</v>
      </c>
      <c r="D265" s="4">
        <v>45778</v>
      </c>
      <c r="E265" s="2">
        <f t="shared" si="321"/>
        <v>86</v>
      </c>
      <c r="F265" s="2">
        <v>3</v>
      </c>
      <c r="G265" s="1" t="s">
        <v>11</v>
      </c>
      <c r="H265" s="1">
        <v>2</v>
      </c>
      <c r="I265" s="1">
        <v>4</v>
      </c>
      <c r="K265" s="2"/>
      <c r="L265" s="2"/>
      <c r="M265" s="2"/>
      <c r="N265" s="2"/>
      <c r="P265" s="2">
        <f t="shared" si="413"/>
        <v>1</v>
      </c>
      <c r="Q265" s="2">
        <f t="shared" si="414"/>
        <v>1</v>
      </c>
      <c r="R265" s="2">
        <f t="shared" si="415"/>
        <v>0</v>
      </c>
      <c r="S265" s="2">
        <f t="shared" si="416"/>
        <v>0</v>
      </c>
      <c r="T265" s="2"/>
      <c r="U265" s="2"/>
      <c r="V265" s="2"/>
      <c r="W265" s="11"/>
      <c r="X265" s="11"/>
      <c r="Y265" s="11"/>
    </row>
    <row r="266" spans="1:25">
      <c r="A266" s="1" t="s">
        <v>30</v>
      </c>
      <c r="B266" s="1" t="s">
        <v>23</v>
      </c>
      <c r="C266" s="1" t="s">
        <v>16</v>
      </c>
      <c r="D266" s="4">
        <v>45778</v>
      </c>
      <c r="E266" s="2">
        <f t="shared" si="321"/>
        <v>87</v>
      </c>
      <c r="F266" s="2">
        <v>1</v>
      </c>
      <c r="G266" s="1" t="s">
        <v>9</v>
      </c>
      <c r="H266" s="1">
        <v>0</v>
      </c>
      <c r="I266" s="1">
        <v>0</v>
      </c>
      <c r="K266" s="2"/>
      <c r="L266" s="2"/>
      <c r="M266" s="2"/>
      <c r="N266" s="2"/>
      <c r="P266" s="2">
        <f t="shared" ref="P266:P268" si="423">COUNTA(H266)</f>
        <v>1</v>
      </c>
      <c r="Q266" s="2">
        <f t="shared" ref="Q266:Q268" si="424">COUNTA(I266)</f>
        <v>1</v>
      </c>
      <c r="R266" s="2">
        <f t="shared" ref="R266:R268" si="425">COUNTA(J266)</f>
        <v>0</v>
      </c>
      <c r="S266" s="2">
        <f t="shared" ref="S266:S268" si="426">COUNTA(K266)</f>
        <v>0</v>
      </c>
      <c r="T266" s="2">
        <f t="shared" ref="T266:T267" si="427">COUNTA(L266)</f>
        <v>0</v>
      </c>
      <c r="U266" s="2">
        <f t="shared" ref="U266:U267" si="428">COUNTA(M266)</f>
        <v>0</v>
      </c>
      <c r="V266" s="2">
        <f t="shared" ref="V266:V267" si="429">COUNTA(N266)</f>
        <v>0</v>
      </c>
      <c r="W266" s="11" t="str">
        <f t="shared" ref="W266" si="430">IF(SUM(H266:H268)&gt;SUM(I266:I268), "Caleb", "Joshua")</f>
        <v>Caleb</v>
      </c>
      <c r="X266" s="11">
        <f t="shared" ref="X266" si="431">ABS(SUM(H266:H268)-SUM(I266:I268))</f>
        <v>1</v>
      </c>
      <c r="Y266" s="11">
        <f t="shared" ref="Y266" si="432">SUM(H266:H268, I266:I268)</f>
        <v>7</v>
      </c>
    </row>
    <row r="267" spans="1:25">
      <c r="A267" s="1" t="s">
        <v>30</v>
      </c>
      <c r="B267" s="1" t="s">
        <v>23</v>
      </c>
      <c r="C267" s="1" t="s">
        <v>16</v>
      </c>
      <c r="D267" s="4">
        <v>45778</v>
      </c>
      <c r="E267" s="2">
        <f t="shared" si="321"/>
        <v>87</v>
      </c>
      <c r="F267" s="2">
        <v>2</v>
      </c>
      <c r="G267" s="1" t="s">
        <v>9</v>
      </c>
      <c r="H267" s="1">
        <v>3</v>
      </c>
      <c r="I267" s="1">
        <v>0</v>
      </c>
      <c r="K267" s="2"/>
      <c r="L267" s="2"/>
      <c r="M267" s="2"/>
      <c r="N267" s="2"/>
      <c r="P267" s="2">
        <f t="shared" si="423"/>
        <v>1</v>
      </c>
      <c r="Q267" s="2">
        <f t="shared" si="424"/>
        <v>1</v>
      </c>
      <c r="R267" s="2">
        <f t="shared" si="425"/>
        <v>0</v>
      </c>
      <c r="S267" s="2">
        <f t="shared" si="426"/>
        <v>0</v>
      </c>
      <c r="T267" s="2">
        <f t="shared" si="427"/>
        <v>0</v>
      </c>
      <c r="U267" s="2">
        <f t="shared" si="428"/>
        <v>0</v>
      </c>
      <c r="V267" s="2">
        <f t="shared" si="429"/>
        <v>0</v>
      </c>
      <c r="W267" s="11"/>
      <c r="X267" s="11"/>
      <c r="Y267" s="11"/>
    </row>
    <row r="268" spans="1:25">
      <c r="A268" s="1" t="s">
        <v>30</v>
      </c>
      <c r="B268" s="1" t="s">
        <v>23</v>
      </c>
      <c r="C268" s="1" t="s">
        <v>16</v>
      </c>
      <c r="D268" s="4">
        <v>45778</v>
      </c>
      <c r="E268" s="2">
        <f t="shared" si="321"/>
        <v>87</v>
      </c>
      <c r="F268" s="2">
        <v>3</v>
      </c>
      <c r="G268" s="1" t="s">
        <v>9</v>
      </c>
      <c r="H268" s="1">
        <v>1</v>
      </c>
      <c r="I268" s="1">
        <v>3</v>
      </c>
      <c r="K268" s="2"/>
      <c r="L268" s="2"/>
      <c r="M268" s="2"/>
      <c r="N268" s="2"/>
      <c r="P268" s="2">
        <f t="shared" si="423"/>
        <v>1</v>
      </c>
      <c r="Q268" s="2">
        <f t="shared" si="424"/>
        <v>1</v>
      </c>
      <c r="R268" s="2">
        <f t="shared" si="425"/>
        <v>0</v>
      </c>
      <c r="S268" s="2">
        <f t="shared" si="426"/>
        <v>0</v>
      </c>
      <c r="T268" s="2"/>
      <c r="U268" s="2"/>
      <c r="V268" s="2"/>
      <c r="W268" s="11"/>
      <c r="X268" s="11"/>
      <c r="Y268" s="11"/>
    </row>
    <row r="269" spans="1:25">
      <c r="A269" s="1" t="s">
        <v>30</v>
      </c>
      <c r="B269" s="1" t="s">
        <v>22</v>
      </c>
      <c r="C269" s="1" t="s">
        <v>16</v>
      </c>
      <c r="D269" s="4">
        <v>45779</v>
      </c>
      <c r="E269" s="2">
        <f t="shared" si="321"/>
        <v>88</v>
      </c>
      <c r="F269" s="2">
        <v>1</v>
      </c>
      <c r="G269" s="1" t="s">
        <v>11</v>
      </c>
      <c r="H269" s="1">
        <v>1</v>
      </c>
      <c r="I269" s="1">
        <v>1</v>
      </c>
      <c r="K269" s="2"/>
      <c r="L269" s="2"/>
      <c r="M269" s="2"/>
      <c r="N269" s="2"/>
      <c r="P269" s="2">
        <f t="shared" ref="P269:P271" si="433">COUNTA(H269)</f>
        <v>1</v>
      </c>
      <c r="Q269" s="2">
        <f t="shared" ref="Q269:Q271" si="434">COUNTA(I269)</f>
        <v>1</v>
      </c>
      <c r="R269" s="2">
        <f t="shared" ref="R269:R271" si="435">COUNTA(J269)</f>
        <v>0</v>
      </c>
      <c r="S269" s="2">
        <f t="shared" ref="S269:S271" si="436">COUNTA(K269)</f>
        <v>0</v>
      </c>
      <c r="T269" s="2">
        <f t="shared" ref="T269:T270" si="437">COUNTA(L269)</f>
        <v>0</v>
      </c>
      <c r="U269" s="2">
        <f t="shared" ref="U269:U270" si="438">COUNTA(M269)</f>
        <v>0</v>
      </c>
      <c r="V269" s="2">
        <f t="shared" ref="V269:V270" si="439">COUNTA(N269)</f>
        <v>0</v>
      </c>
      <c r="W269" s="11" t="str">
        <f t="shared" ref="W269" si="440">IF(SUM(H269:H271)&gt;SUM(I269:I271), "Caleb", "Joshua")</f>
        <v>Caleb</v>
      </c>
      <c r="X269" s="11">
        <f t="shared" ref="X269" si="441">ABS(SUM(H269:H271)-SUM(I269:I271))</f>
        <v>1</v>
      </c>
      <c r="Y269" s="11">
        <f t="shared" ref="Y269" si="442">SUM(H269:H271, I269:I271)</f>
        <v>17</v>
      </c>
    </row>
    <row r="270" spans="1:25">
      <c r="A270" s="1" t="s">
        <v>30</v>
      </c>
      <c r="B270" s="1" t="s">
        <v>22</v>
      </c>
      <c r="C270" s="1" t="s">
        <v>16</v>
      </c>
      <c r="D270" s="4">
        <v>45779</v>
      </c>
      <c r="E270" s="2">
        <f t="shared" si="321"/>
        <v>88</v>
      </c>
      <c r="F270" s="2">
        <v>2</v>
      </c>
      <c r="G270" s="1" t="s">
        <v>11</v>
      </c>
      <c r="H270" s="1">
        <v>4</v>
      </c>
      <c r="I270" s="1">
        <v>3</v>
      </c>
      <c r="K270" s="2"/>
      <c r="L270" s="2"/>
      <c r="M270" s="2"/>
      <c r="N270" s="2"/>
      <c r="P270" s="2">
        <f t="shared" si="433"/>
        <v>1</v>
      </c>
      <c r="Q270" s="2">
        <f t="shared" si="434"/>
        <v>1</v>
      </c>
      <c r="R270" s="2">
        <f t="shared" si="435"/>
        <v>0</v>
      </c>
      <c r="S270" s="2">
        <f t="shared" si="436"/>
        <v>0</v>
      </c>
      <c r="T270" s="2">
        <f t="shared" si="437"/>
        <v>0</v>
      </c>
      <c r="U270" s="2">
        <f t="shared" si="438"/>
        <v>0</v>
      </c>
      <c r="V270" s="2">
        <f t="shared" si="439"/>
        <v>0</v>
      </c>
      <c r="W270" s="11"/>
      <c r="X270" s="11"/>
      <c r="Y270" s="11"/>
    </row>
    <row r="271" spans="1:25">
      <c r="A271" s="1" t="s">
        <v>30</v>
      </c>
      <c r="B271" s="1" t="s">
        <v>22</v>
      </c>
      <c r="C271" s="1" t="s">
        <v>16</v>
      </c>
      <c r="D271" s="4">
        <v>45779</v>
      </c>
      <c r="E271" s="2">
        <f t="shared" si="321"/>
        <v>88</v>
      </c>
      <c r="F271" s="2">
        <v>3</v>
      </c>
      <c r="G271" s="1" t="s">
        <v>11</v>
      </c>
      <c r="H271" s="1">
        <v>4</v>
      </c>
      <c r="I271" s="1">
        <v>4</v>
      </c>
      <c r="K271" s="2"/>
      <c r="L271" s="2"/>
      <c r="M271" s="2"/>
      <c r="N271" s="2"/>
      <c r="P271" s="2">
        <f t="shared" si="433"/>
        <v>1</v>
      </c>
      <c r="Q271" s="2">
        <f t="shared" si="434"/>
        <v>1</v>
      </c>
      <c r="R271" s="2">
        <f t="shared" si="435"/>
        <v>0</v>
      </c>
      <c r="S271" s="2">
        <f t="shared" si="436"/>
        <v>0</v>
      </c>
      <c r="T271" s="2"/>
      <c r="U271" s="2"/>
      <c r="V271" s="2"/>
      <c r="W271" s="11"/>
      <c r="X271" s="11"/>
      <c r="Y271" s="11"/>
    </row>
    <row r="272" spans="1:25">
      <c r="A272" s="1" t="s">
        <v>30</v>
      </c>
      <c r="B272" s="1" t="s">
        <v>21</v>
      </c>
      <c r="C272" s="1" t="s">
        <v>16</v>
      </c>
      <c r="D272" s="4">
        <v>45779</v>
      </c>
      <c r="E272" s="2">
        <f t="shared" si="321"/>
        <v>89</v>
      </c>
      <c r="F272" s="2">
        <v>1</v>
      </c>
      <c r="G272" s="1" t="s">
        <v>92</v>
      </c>
      <c r="H272" s="1">
        <v>1</v>
      </c>
      <c r="I272" s="1">
        <v>2</v>
      </c>
      <c r="K272" s="2"/>
      <c r="L272" s="2"/>
      <c r="M272" s="2"/>
      <c r="N272" s="2">
        <v>0</v>
      </c>
      <c r="P272" s="2">
        <f t="shared" ref="P272:P277" si="443">COUNTA(H272)</f>
        <v>1</v>
      </c>
      <c r="Q272" s="2">
        <f t="shared" ref="Q272:Q277" si="444">COUNTA(I272)</f>
        <v>1</v>
      </c>
      <c r="R272" s="2">
        <f t="shared" ref="R272:R277" si="445">COUNTA(J272)</f>
        <v>0</v>
      </c>
      <c r="S272" s="2">
        <f t="shared" ref="S272:S277" si="446">COUNTA(K272)</f>
        <v>0</v>
      </c>
      <c r="T272" s="2">
        <f t="shared" ref="T272:T273" si="447">COUNTA(L272)</f>
        <v>0</v>
      </c>
      <c r="U272" s="2">
        <f t="shared" ref="U272:U273" si="448">COUNTA(M272)</f>
        <v>0</v>
      </c>
      <c r="V272" s="2">
        <f t="shared" ref="V272:V273" si="449">COUNTA(N272)</f>
        <v>1</v>
      </c>
      <c r="W272" s="11" t="str">
        <f t="shared" ref="W272" si="450">IF(SUM(H272:H274)&gt;SUM(I272:I274), "Caleb", "Joshua")</f>
        <v>Joshua</v>
      </c>
      <c r="X272" s="11">
        <f t="shared" ref="X272" si="451">ABS(SUM(H272:H274)-SUM(I272:I274))</f>
        <v>2</v>
      </c>
      <c r="Y272" s="11">
        <f t="shared" ref="Y272" si="452">SUM(H272:H274, I272:I274)</f>
        <v>6</v>
      </c>
    </row>
    <row r="273" spans="1:25">
      <c r="A273" s="1" t="s">
        <v>30</v>
      </c>
      <c r="B273" s="1" t="s">
        <v>21</v>
      </c>
      <c r="C273" s="1" t="s">
        <v>16</v>
      </c>
      <c r="D273" s="4">
        <v>45779</v>
      </c>
      <c r="E273" s="2">
        <f t="shared" si="321"/>
        <v>89</v>
      </c>
      <c r="F273" s="2">
        <v>2</v>
      </c>
      <c r="G273" s="1" t="s">
        <v>92</v>
      </c>
      <c r="H273" s="1">
        <v>0</v>
      </c>
      <c r="I273" s="1">
        <v>1</v>
      </c>
      <c r="K273" s="2"/>
      <c r="L273" s="2"/>
      <c r="M273" s="2"/>
      <c r="N273" s="2">
        <v>1</v>
      </c>
      <c r="P273" s="2">
        <f t="shared" si="443"/>
        <v>1</v>
      </c>
      <c r="Q273" s="2">
        <f t="shared" si="444"/>
        <v>1</v>
      </c>
      <c r="R273" s="2">
        <f t="shared" si="445"/>
        <v>0</v>
      </c>
      <c r="S273" s="2">
        <f t="shared" si="446"/>
        <v>0</v>
      </c>
      <c r="T273" s="2">
        <f t="shared" si="447"/>
        <v>0</v>
      </c>
      <c r="U273" s="2">
        <f t="shared" si="448"/>
        <v>0</v>
      </c>
      <c r="V273" s="2">
        <f t="shared" si="449"/>
        <v>1</v>
      </c>
      <c r="W273" s="11"/>
      <c r="X273" s="11"/>
      <c r="Y273" s="11"/>
    </row>
    <row r="274" spans="1:25">
      <c r="A274" s="1" t="s">
        <v>30</v>
      </c>
      <c r="B274" s="1" t="s">
        <v>21</v>
      </c>
      <c r="C274" s="1" t="s">
        <v>16</v>
      </c>
      <c r="D274" s="4">
        <v>45779</v>
      </c>
      <c r="E274" s="2">
        <f t="shared" si="321"/>
        <v>89</v>
      </c>
      <c r="F274" s="2">
        <v>3</v>
      </c>
      <c r="G274" s="1" t="s">
        <v>92</v>
      </c>
      <c r="H274" s="1">
        <v>1</v>
      </c>
      <c r="I274" s="1">
        <v>1</v>
      </c>
      <c r="K274" s="2"/>
      <c r="L274" s="2"/>
      <c r="M274" s="2"/>
      <c r="N274" s="2">
        <v>1</v>
      </c>
      <c r="P274" s="2">
        <f t="shared" si="443"/>
        <v>1</v>
      </c>
      <c r="Q274" s="2">
        <f t="shared" si="444"/>
        <v>1</v>
      </c>
      <c r="R274" s="2">
        <f t="shared" si="445"/>
        <v>0</v>
      </c>
      <c r="S274" s="2">
        <f t="shared" si="446"/>
        <v>0</v>
      </c>
      <c r="T274" s="2"/>
      <c r="U274" s="2"/>
      <c r="V274" s="2"/>
      <c r="W274" s="11"/>
      <c r="X274" s="11"/>
      <c r="Y274" s="11"/>
    </row>
    <row r="275" spans="1:25">
      <c r="A275" s="1" t="s">
        <v>30</v>
      </c>
      <c r="B275" s="1" t="s">
        <v>22</v>
      </c>
      <c r="C275" s="1" t="s">
        <v>16</v>
      </c>
      <c r="D275" s="4">
        <v>45782</v>
      </c>
      <c r="E275" s="2">
        <f t="shared" si="321"/>
        <v>90</v>
      </c>
      <c r="F275" s="2">
        <v>1</v>
      </c>
      <c r="G275" s="1" t="s">
        <v>9</v>
      </c>
      <c r="H275" s="1">
        <v>1</v>
      </c>
      <c r="I275" s="1">
        <v>0</v>
      </c>
      <c r="K275" s="2"/>
      <c r="L275" s="2"/>
      <c r="M275" s="2"/>
      <c r="N275" s="2"/>
      <c r="P275" s="2">
        <f t="shared" si="443"/>
        <v>1</v>
      </c>
      <c r="Q275" s="2">
        <f t="shared" si="444"/>
        <v>1</v>
      </c>
      <c r="R275" s="2">
        <f t="shared" si="445"/>
        <v>0</v>
      </c>
      <c r="S275" s="2">
        <f t="shared" si="446"/>
        <v>0</v>
      </c>
      <c r="T275" s="2">
        <f t="shared" ref="T275:T276" si="453">COUNTA(L275)</f>
        <v>0</v>
      </c>
      <c r="U275" s="2">
        <f t="shared" ref="U275:U276" si="454">COUNTA(M275)</f>
        <v>0</v>
      </c>
      <c r="V275" s="2">
        <f t="shared" ref="V275:V276" si="455">COUNTA(N275)</f>
        <v>0</v>
      </c>
      <c r="W275" s="11" t="str">
        <f t="shared" ref="W275" si="456">IF(SUM(H275:H277)&gt;SUM(I275:I277), "Caleb", "Joshua")</f>
        <v>Caleb</v>
      </c>
      <c r="X275" s="11">
        <f t="shared" ref="X275" si="457">ABS(SUM(H275:H277)-SUM(I275:I277))</f>
        <v>1</v>
      </c>
      <c r="Y275" s="11">
        <f t="shared" ref="Y275" si="458">SUM(H275:H277, I275:I277)</f>
        <v>3</v>
      </c>
    </row>
    <row r="276" spans="1:25">
      <c r="A276" s="1" t="s">
        <v>30</v>
      </c>
      <c r="B276" s="1" t="s">
        <v>22</v>
      </c>
      <c r="C276" s="1" t="s">
        <v>16</v>
      </c>
      <c r="D276" s="4">
        <v>45782</v>
      </c>
      <c r="E276" s="2">
        <f t="shared" si="321"/>
        <v>90</v>
      </c>
      <c r="F276" s="2">
        <v>2</v>
      </c>
      <c r="G276" s="1" t="s">
        <v>9</v>
      </c>
      <c r="H276" s="1">
        <v>0</v>
      </c>
      <c r="I276" s="1">
        <v>0</v>
      </c>
      <c r="K276" s="2"/>
      <c r="L276" s="2"/>
      <c r="M276" s="2"/>
      <c r="N276" s="2"/>
      <c r="P276" s="2">
        <f t="shared" si="443"/>
        <v>1</v>
      </c>
      <c r="Q276" s="2">
        <f t="shared" si="444"/>
        <v>1</v>
      </c>
      <c r="R276" s="2">
        <f t="shared" si="445"/>
        <v>0</v>
      </c>
      <c r="S276" s="2">
        <f t="shared" si="446"/>
        <v>0</v>
      </c>
      <c r="T276" s="2">
        <f t="shared" si="453"/>
        <v>0</v>
      </c>
      <c r="U276" s="2">
        <f t="shared" si="454"/>
        <v>0</v>
      </c>
      <c r="V276" s="2">
        <f t="shared" si="455"/>
        <v>0</v>
      </c>
      <c r="W276" s="11"/>
      <c r="X276" s="11"/>
      <c r="Y276" s="11"/>
    </row>
    <row r="277" spans="1:25">
      <c r="A277" s="1" t="s">
        <v>30</v>
      </c>
      <c r="B277" s="1" t="s">
        <v>22</v>
      </c>
      <c r="C277" s="1" t="s">
        <v>16</v>
      </c>
      <c r="D277" s="4">
        <v>45782</v>
      </c>
      <c r="E277" s="2">
        <f t="shared" si="321"/>
        <v>90</v>
      </c>
      <c r="F277" s="2">
        <v>3</v>
      </c>
      <c r="G277" s="1" t="s">
        <v>9</v>
      </c>
      <c r="H277" s="1">
        <v>1</v>
      </c>
      <c r="I277" s="1">
        <v>1</v>
      </c>
      <c r="K277" s="2"/>
      <c r="L277" s="2"/>
      <c r="M277" s="2"/>
      <c r="N277" s="2"/>
      <c r="P277" s="2">
        <f t="shared" si="443"/>
        <v>1</v>
      </c>
      <c r="Q277" s="2">
        <f t="shared" si="444"/>
        <v>1</v>
      </c>
      <c r="R277" s="2">
        <f t="shared" si="445"/>
        <v>0</v>
      </c>
      <c r="S277" s="2">
        <f t="shared" si="446"/>
        <v>0</v>
      </c>
      <c r="T277" s="2"/>
      <c r="U277" s="2"/>
      <c r="V277" s="2"/>
      <c r="W277" s="11"/>
      <c r="X277" s="11"/>
      <c r="Y277" s="11"/>
    </row>
    <row r="278" spans="1:25">
      <c r="A278" s="1" t="s">
        <v>30</v>
      </c>
      <c r="B278" s="1" t="s">
        <v>22</v>
      </c>
      <c r="C278" s="1" t="s">
        <v>16</v>
      </c>
      <c r="D278" s="4">
        <v>45782</v>
      </c>
      <c r="E278" s="2">
        <f t="shared" si="321"/>
        <v>91</v>
      </c>
      <c r="F278" s="2">
        <v>1</v>
      </c>
      <c r="G278" s="1" t="s">
        <v>9</v>
      </c>
      <c r="H278" s="1">
        <v>3</v>
      </c>
      <c r="I278" s="1">
        <v>4</v>
      </c>
      <c r="K278" s="2"/>
      <c r="L278" s="2"/>
      <c r="M278" s="2"/>
      <c r="N278" s="2"/>
      <c r="P278" s="2">
        <f t="shared" ref="P278:P280" si="459">COUNTA(H278)</f>
        <v>1</v>
      </c>
      <c r="Q278" s="2">
        <f t="shared" ref="Q278:Q280" si="460">COUNTA(I278)</f>
        <v>1</v>
      </c>
      <c r="R278" s="2">
        <f t="shared" ref="R278:R280" si="461">COUNTA(J278)</f>
        <v>0</v>
      </c>
      <c r="S278" s="2">
        <f t="shared" ref="S278:S280" si="462">COUNTA(K278)</f>
        <v>0</v>
      </c>
      <c r="T278" s="2">
        <f t="shared" ref="T278:T279" si="463">COUNTA(L278)</f>
        <v>0</v>
      </c>
      <c r="U278" s="2">
        <f t="shared" ref="U278:U279" si="464">COUNTA(M278)</f>
        <v>0</v>
      </c>
      <c r="V278" s="2">
        <f t="shared" ref="V278:V279" si="465">COUNTA(N278)</f>
        <v>0</v>
      </c>
      <c r="W278" s="11" t="str">
        <f t="shared" ref="W278" si="466">IF(SUM(H278:H280)&gt;SUM(I278:I280), "Caleb", "Joshua")</f>
        <v>Joshua</v>
      </c>
      <c r="X278" s="11">
        <f t="shared" ref="X278" si="467">ABS(SUM(H278:H280)-SUM(I278:I280))</f>
        <v>4</v>
      </c>
      <c r="Y278" s="11">
        <f t="shared" ref="Y278" si="468">SUM(H278:H280, I278:I280)</f>
        <v>18</v>
      </c>
    </row>
    <row r="279" spans="1:25">
      <c r="A279" s="1" t="s">
        <v>30</v>
      </c>
      <c r="B279" s="1" t="s">
        <v>22</v>
      </c>
      <c r="C279" s="1" t="s">
        <v>16</v>
      </c>
      <c r="D279" s="4">
        <v>45782</v>
      </c>
      <c r="E279" s="2">
        <f t="shared" si="321"/>
        <v>91</v>
      </c>
      <c r="F279" s="2">
        <v>2</v>
      </c>
      <c r="G279" s="1" t="s">
        <v>9</v>
      </c>
      <c r="H279" s="1">
        <v>2</v>
      </c>
      <c r="I279" s="1">
        <v>2</v>
      </c>
      <c r="K279" s="2"/>
      <c r="L279" s="2"/>
      <c r="M279" s="2"/>
      <c r="N279" s="2"/>
      <c r="P279" s="2">
        <f t="shared" si="459"/>
        <v>1</v>
      </c>
      <c r="Q279" s="2">
        <f t="shared" si="460"/>
        <v>1</v>
      </c>
      <c r="R279" s="2">
        <f t="shared" si="461"/>
        <v>0</v>
      </c>
      <c r="S279" s="2">
        <f t="shared" si="462"/>
        <v>0</v>
      </c>
      <c r="T279" s="2">
        <f t="shared" si="463"/>
        <v>0</v>
      </c>
      <c r="U279" s="2">
        <f t="shared" si="464"/>
        <v>0</v>
      </c>
      <c r="V279" s="2">
        <f t="shared" si="465"/>
        <v>0</v>
      </c>
      <c r="W279" s="11"/>
      <c r="X279" s="11"/>
      <c r="Y279" s="11"/>
    </row>
    <row r="280" spans="1:25">
      <c r="A280" s="1" t="s">
        <v>30</v>
      </c>
      <c r="B280" s="1" t="s">
        <v>22</v>
      </c>
      <c r="C280" s="1" t="s">
        <v>16</v>
      </c>
      <c r="D280" s="4">
        <v>45782</v>
      </c>
      <c r="E280" s="2">
        <f t="shared" si="321"/>
        <v>91</v>
      </c>
      <c r="F280" s="2">
        <v>3</v>
      </c>
      <c r="G280" s="1" t="s">
        <v>9</v>
      </c>
      <c r="H280" s="1">
        <v>2</v>
      </c>
      <c r="I280" s="1">
        <v>5</v>
      </c>
      <c r="K280" s="2"/>
      <c r="L280" s="2"/>
      <c r="M280" s="2"/>
      <c r="N280" s="2"/>
      <c r="P280" s="2">
        <f t="shared" si="459"/>
        <v>1</v>
      </c>
      <c r="Q280" s="2">
        <f t="shared" si="460"/>
        <v>1</v>
      </c>
      <c r="R280" s="2">
        <f t="shared" si="461"/>
        <v>0</v>
      </c>
      <c r="S280" s="2">
        <f t="shared" si="462"/>
        <v>0</v>
      </c>
      <c r="T280" s="2"/>
      <c r="U280" s="2"/>
      <c r="V280" s="2"/>
      <c r="W280" s="11"/>
      <c r="X280" s="11"/>
      <c r="Y280" s="11"/>
    </row>
    <row r="281" spans="1:25">
      <c r="A281" s="1" t="s">
        <v>30</v>
      </c>
      <c r="B281" s="1" t="s">
        <v>22</v>
      </c>
      <c r="C281" s="1" t="s">
        <v>16</v>
      </c>
      <c r="D281" s="4">
        <v>45783</v>
      </c>
      <c r="E281" s="2">
        <f t="shared" si="321"/>
        <v>92</v>
      </c>
      <c r="F281" s="2">
        <v>1</v>
      </c>
      <c r="G281" s="1" t="s">
        <v>11</v>
      </c>
      <c r="H281" s="1">
        <v>4</v>
      </c>
      <c r="I281" s="1">
        <v>3</v>
      </c>
      <c r="K281" s="2"/>
      <c r="L281" s="2"/>
      <c r="M281" s="2"/>
      <c r="N281" s="2"/>
      <c r="P281" s="2">
        <f t="shared" ref="P281:P283" si="469">COUNTA(H281)</f>
        <v>1</v>
      </c>
      <c r="Q281" s="2">
        <f t="shared" ref="Q281:Q283" si="470">COUNTA(I281)</f>
        <v>1</v>
      </c>
      <c r="R281" s="2">
        <f t="shared" ref="R281:R283" si="471">COUNTA(J281)</f>
        <v>0</v>
      </c>
      <c r="S281" s="2">
        <f t="shared" ref="S281:S283" si="472">COUNTA(K281)</f>
        <v>0</v>
      </c>
      <c r="T281" s="2">
        <f t="shared" ref="T281:T282" si="473">COUNTA(L281)</f>
        <v>0</v>
      </c>
      <c r="U281" s="2">
        <f t="shared" ref="U281:U282" si="474">COUNTA(M281)</f>
        <v>0</v>
      </c>
      <c r="V281" s="2">
        <f t="shared" ref="V281:V282" si="475">COUNTA(N281)</f>
        <v>0</v>
      </c>
      <c r="W281" s="11" t="str">
        <f t="shared" ref="W281" si="476">IF(SUM(H281:H283)&gt;SUM(I281:I283), "Caleb", "Joshua")</f>
        <v>Caleb</v>
      </c>
      <c r="X281" s="11">
        <f t="shared" ref="X281" si="477">ABS(SUM(H281:H283)-SUM(I281:I283))</f>
        <v>4</v>
      </c>
      <c r="Y281" s="11">
        <f t="shared" ref="Y281" si="478">SUM(H281:H283, I281:I283)</f>
        <v>10</v>
      </c>
    </row>
    <row r="282" spans="1:25">
      <c r="A282" s="1" t="s">
        <v>30</v>
      </c>
      <c r="B282" s="1" t="s">
        <v>22</v>
      </c>
      <c r="C282" s="1" t="s">
        <v>16</v>
      </c>
      <c r="D282" s="4">
        <v>45783</v>
      </c>
      <c r="E282" s="2">
        <f t="shared" si="321"/>
        <v>92</v>
      </c>
      <c r="F282" s="2">
        <v>2</v>
      </c>
      <c r="G282" s="1" t="s">
        <v>11</v>
      </c>
      <c r="H282" s="1">
        <v>2</v>
      </c>
      <c r="I282" s="1">
        <v>0</v>
      </c>
      <c r="K282" s="2"/>
      <c r="L282" s="2"/>
      <c r="M282" s="2"/>
      <c r="N282" s="2"/>
      <c r="P282" s="2">
        <f t="shared" si="469"/>
        <v>1</v>
      </c>
      <c r="Q282" s="2">
        <f t="shared" si="470"/>
        <v>1</v>
      </c>
      <c r="R282" s="2">
        <f t="shared" si="471"/>
        <v>0</v>
      </c>
      <c r="S282" s="2">
        <f t="shared" si="472"/>
        <v>0</v>
      </c>
      <c r="T282" s="2">
        <f t="shared" si="473"/>
        <v>0</v>
      </c>
      <c r="U282" s="2">
        <f t="shared" si="474"/>
        <v>0</v>
      </c>
      <c r="V282" s="2">
        <f t="shared" si="475"/>
        <v>0</v>
      </c>
      <c r="W282" s="11"/>
      <c r="X282" s="11"/>
      <c r="Y282" s="11"/>
    </row>
    <row r="283" spans="1:25">
      <c r="A283" s="1" t="s">
        <v>30</v>
      </c>
      <c r="B283" s="1" t="s">
        <v>22</v>
      </c>
      <c r="C283" s="1" t="s">
        <v>16</v>
      </c>
      <c r="D283" s="4">
        <v>45783</v>
      </c>
      <c r="E283" s="2">
        <f t="shared" si="321"/>
        <v>92</v>
      </c>
      <c r="F283" s="2">
        <v>3</v>
      </c>
      <c r="G283" s="1" t="s">
        <v>11</v>
      </c>
      <c r="H283" s="1">
        <v>1</v>
      </c>
      <c r="I283" s="1">
        <v>0</v>
      </c>
      <c r="K283" s="2"/>
      <c r="L283" s="2"/>
      <c r="M283" s="2"/>
      <c r="N283" s="2"/>
      <c r="P283" s="2">
        <f t="shared" si="469"/>
        <v>1</v>
      </c>
      <c r="Q283" s="2">
        <f t="shared" si="470"/>
        <v>1</v>
      </c>
      <c r="R283" s="2">
        <f t="shared" si="471"/>
        <v>0</v>
      </c>
      <c r="S283" s="2">
        <f t="shared" si="472"/>
        <v>0</v>
      </c>
      <c r="T283" s="2"/>
      <c r="U283" s="2"/>
      <c r="V283" s="2"/>
      <c r="W283" s="11"/>
      <c r="X283" s="11"/>
      <c r="Y283" s="11"/>
    </row>
    <row r="284" spans="1:25">
      <c r="A284" s="1" t="s">
        <v>30</v>
      </c>
      <c r="B284" s="1" t="s">
        <v>22</v>
      </c>
      <c r="C284" s="1" t="s">
        <v>16</v>
      </c>
      <c r="D284" s="4">
        <v>45784</v>
      </c>
      <c r="E284" s="2">
        <f t="shared" si="321"/>
        <v>93</v>
      </c>
      <c r="F284" s="2">
        <v>1</v>
      </c>
      <c r="G284" s="1" t="s">
        <v>11</v>
      </c>
      <c r="H284" s="1">
        <v>3</v>
      </c>
      <c r="I284" s="1">
        <v>0</v>
      </c>
      <c r="K284" s="2"/>
      <c r="L284" s="2"/>
      <c r="M284" s="2"/>
      <c r="N284" s="2"/>
      <c r="P284" s="2">
        <f t="shared" ref="P284:P286" si="479">COUNTA(H284)</f>
        <v>1</v>
      </c>
      <c r="Q284" s="2">
        <f t="shared" ref="Q284:Q286" si="480">COUNTA(I284)</f>
        <v>1</v>
      </c>
      <c r="R284" s="2">
        <f t="shared" ref="R284:R286" si="481">COUNTA(J284)</f>
        <v>0</v>
      </c>
      <c r="S284" s="2">
        <f t="shared" ref="S284:S286" si="482">COUNTA(K284)</f>
        <v>0</v>
      </c>
      <c r="T284" s="2">
        <f t="shared" ref="T284:T285" si="483">COUNTA(L284)</f>
        <v>0</v>
      </c>
      <c r="U284" s="2">
        <f t="shared" ref="U284:U285" si="484">COUNTA(M284)</f>
        <v>0</v>
      </c>
      <c r="V284" s="2">
        <f t="shared" ref="V284:V285" si="485">COUNTA(N284)</f>
        <v>0</v>
      </c>
      <c r="W284" s="11" t="str">
        <f t="shared" ref="W284" si="486">IF(SUM(H284:H286)&gt;SUM(I284:I286), "Caleb", "Joshua")</f>
        <v>Caleb</v>
      </c>
      <c r="X284" s="11">
        <f t="shared" ref="X284" si="487">ABS(SUM(H284:H286)-SUM(I284:I286))</f>
        <v>13</v>
      </c>
      <c r="Y284" s="11">
        <f t="shared" ref="Y284" si="488">SUM(H284:H286, I284:I286)</f>
        <v>15</v>
      </c>
    </row>
    <row r="285" spans="1:25">
      <c r="A285" s="1" t="s">
        <v>30</v>
      </c>
      <c r="B285" s="1" t="s">
        <v>22</v>
      </c>
      <c r="C285" s="1" t="s">
        <v>16</v>
      </c>
      <c r="D285" s="4">
        <v>45784</v>
      </c>
      <c r="E285" s="2">
        <f t="shared" si="321"/>
        <v>93</v>
      </c>
      <c r="F285" s="2">
        <v>2</v>
      </c>
      <c r="G285" s="1" t="s">
        <v>11</v>
      </c>
      <c r="H285" s="1">
        <v>3</v>
      </c>
      <c r="I285" s="1">
        <v>0</v>
      </c>
      <c r="K285" s="2"/>
      <c r="L285" s="2"/>
      <c r="M285" s="2"/>
      <c r="N285" s="2"/>
      <c r="P285" s="2">
        <f t="shared" si="479"/>
        <v>1</v>
      </c>
      <c r="Q285" s="2">
        <f t="shared" si="480"/>
        <v>1</v>
      </c>
      <c r="R285" s="2">
        <f t="shared" si="481"/>
        <v>0</v>
      </c>
      <c r="S285" s="2">
        <f t="shared" si="482"/>
        <v>0</v>
      </c>
      <c r="T285" s="2">
        <f t="shared" si="483"/>
        <v>0</v>
      </c>
      <c r="U285" s="2">
        <f t="shared" si="484"/>
        <v>0</v>
      </c>
      <c r="V285" s="2">
        <f t="shared" si="485"/>
        <v>0</v>
      </c>
      <c r="W285" s="11"/>
      <c r="X285" s="11"/>
      <c r="Y285" s="11"/>
    </row>
    <row r="286" spans="1:25">
      <c r="A286" s="1" t="s">
        <v>30</v>
      </c>
      <c r="B286" s="1" t="s">
        <v>22</v>
      </c>
      <c r="C286" s="1" t="s">
        <v>16</v>
      </c>
      <c r="D286" s="4">
        <v>45784</v>
      </c>
      <c r="E286" s="2">
        <f t="shared" si="321"/>
        <v>93</v>
      </c>
      <c r="F286" s="2">
        <v>3</v>
      </c>
      <c r="G286" s="1" t="s">
        <v>11</v>
      </c>
      <c r="H286" s="1">
        <v>8</v>
      </c>
      <c r="I286" s="1">
        <v>1</v>
      </c>
      <c r="K286" s="2"/>
      <c r="L286" s="2"/>
      <c r="M286" s="2"/>
      <c r="N286" s="2"/>
      <c r="P286" s="2">
        <f t="shared" si="479"/>
        <v>1</v>
      </c>
      <c r="Q286" s="2">
        <f t="shared" si="480"/>
        <v>1</v>
      </c>
      <c r="R286" s="2">
        <f t="shared" si="481"/>
        <v>0</v>
      </c>
      <c r="S286" s="2">
        <f t="shared" si="482"/>
        <v>0</v>
      </c>
      <c r="T286" s="2"/>
      <c r="U286" s="2"/>
      <c r="V286" s="2"/>
      <c r="W286" s="11"/>
      <c r="X286" s="11"/>
      <c r="Y286" s="11"/>
    </row>
    <row r="287" spans="1:25">
      <c r="A287" s="1" t="s">
        <v>30</v>
      </c>
      <c r="B287" s="1" t="s">
        <v>21</v>
      </c>
      <c r="C287" s="1" t="s">
        <v>16</v>
      </c>
      <c r="D287" s="4">
        <v>45784</v>
      </c>
      <c r="E287" s="2">
        <f t="shared" si="321"/>
        <v>94</v>
      </c>
      <c r="F287" s="2">
        <v>1</v>
      </c>
      <c r="G287" s="1" t="s">
        <v>9</v>
      </c>
      <c r="H287" s="1">
        <v>2</v>
      </c>
      <c r="I287" s="1">
        <v>3</v>
      </c>
      <c r="K287" s="2"/>
      <c r="L287" s="2"/>
      <c r="M287" s="2"/>
      <c r="N287" s="2"/>
      <c r="P287" s="2">
        <f t="shared" ref="P287:P289" si="489">COUNTA(H287)</f>
        <v>1</v>
      </c>
      <c r="Q287" s="2">
        <f t="shared" ref="Q287:Q289" si="490">COUNTA(I287)</f>
        <v>1</v>
      </c>
      <c r="R287" s="2">
        <f t="shared" ref="R287:R289" si="491">COUNTA(J287)</f>
        <v>0</v>
      </c>
      <c r="S287" s="2">
        <f t="shared" ref="S287:S289" si="492">COUNTA(K287)</f>
        <v>0</v>
      </c>
      <c r="T287" s="2">
        <f t="shared" ref="T287:T288" si="493">COUNTA(L287)</f>
        <v>0</v>
      </c>
      <c r="U287" s="2">
        <f t="shared" ref="U287:U288" si="494">COUNTA(M287)</f>
        <v>0</v>
      </c>
      <c r="V287" s="2">
        <f t="shared" ref="V287:V288" si="495">COUNTA(N287)</f>
        <v>0</v>
      </c>
      <c r="W287" s="11" t="str">
        <f t="shared" ref="W287" si="496">IF(SUM(H287:H289)&gt;SUM(I287:I289), "Caleb", "Joshua")</f>
        <v>Joshua</v>
      </c>
      <c r="X287" s="11">
        <f t="shared" ref="X287" si="497">ABS(SUM(H287:H289)-SUM(I287:I289))</f>
        <v>1</v>
      </c>
      <c r="Y287" s="11">
        <f t="shared" ref="Y287" si="498">SUM(H287:H289, I287:I289)</f>
        <v>15</v>
      </c>
    </row>
    <row r="288" spans="1:25">
      <c r="A288" s="1" t="s">
        <v>30</v>
      </c>
      <c r="B288" s="1" t="s">
        <v>21</v>
      </c>
      <c r="C288" s="1" t="s">
        <v>16</v>
      </c>
      <c r="D288" s="4">
        <v>45784</v>
      </c>
      <c r="E288" s="2">
        <f t="shared" si="321"/>
        <v>94</v>
      </c>
      <c r="F288" s="2">
        <v>2</v>
      </c>
      <c r="G288" s="1" t="s">
        <v>9</v>
      </c>
      <c r="H288" s="1">
        <v>3</v>
      </c>
      <c r="I288" s="1">
        <v>3</v>
      </c>
      <c r="K288" s="2"/>
      <c r="L288" s="2"/>
      <c r="M288" s="2"/>
      <c r="N288" s="2"/>
      <c r="P288" s="2">
        <f t="shared" si="489"/>
        <v>1</v>
      </c>
      <c r="Q288" s="2">
        <f t="shared" si="490"/>
        <v>1</v>
      </c>
      <c r="R288" s="2">
        <f t="shared" si="491"/>
        <v>0</v>
      </c>
      <c r="S288" s="2">
        <f t="shared" si="492"/>
        <v>0</v>
      </c>
      <c r="T288" s="2">
        <f t="shared" si="493"/>
        <v>0</v>
      </c>
      <c r="U288" s="2">
        <f t="shared" si="494"/>
        <v>0</v>
      </c>
      <c r="V288" s="2">
        <f t="shared" si="495"/>
        <v>0</v>
      </c>
      <c r="W288" s="11"/>
      <c r="X288" s="11"/>
      <c r="Y288" s="11"/>
    </row>
    <row r="289" spans="1:25">
      <c r="A289" s="1" t="s">
        <v>30</v>
      </c>
      <c r="B289" s="1" t="s">
        <v>21</v>
      </c>
      <c r="C289" s="1" t="s">
        <v>16</v>
      </c>
      <c r="D289" s="4">
        <v>45784</v>
      </c>
      <c r="E289" s="2">
        <f t="shared" si="321"/>
        <v>94</v>
      </c>
      <c r="F289" s="2">
        <v>3</v>
      </c>
      <c r="G289" s="1" t="s">
        <v>9</v>
      </c>
      <c r="H289" s="1">
        <v>2</v>
      </c>
      <c r="I289" s="1">
        <v>2</v>
      </c>
      <c r="K289" s="2"/>
      <c r="L289" s="2"/>
      <c r="M289" s="2"/>
      <c r="N289" s="2"/>
      <c r="P289" s="2">
        <f t="shared" si="489"/>
        <v>1</v>
      </c>
      <c r="Q289" s="2">
        <f t="shared" si="490"/>
        <v>1</v>
      </c>
      <c r="R289" s="2">
        <f t="shared" si="491"/>
        <v>0</v>
      </c>
      <c r="S289" s="2">
        <f t="shared" si="492"/>
        <v>0</v>
      </c>
      <c r="T289" s="2"/>
      <c r="U289" s="2"/>
      <c r="V289" s="2"/>
      <c r="W289" s="11"/>
      <c r="X289" s="11"/>
      <c r="Y289" s="11"/>
    </row>
    <row r="290" spans="1:25">
      <c r="A290" s="1" t="s">
        <v>30</v>
      </c>
      <c r="B290" s="1" t="s">
        <v>23</v>
      </c>
      <c r="C290" s="1" t="s">
        <v>16</v>
      </c>
      <c r="D290" s="4">
        <v>45784</v>
      </c>
      <c r="E290" s="2">
        <f t="shared" si="321"/>
        <v>95</v>
      </c>
      <c r="F290" s="2">
        <v>1</v>
      </c>
      <c r="G290" s="1" t="s">
        <v>9</v>
      </c>
      <c r="H290" s="1">
        <v>2</v>
      </c>
      <c r="I290" s="1">
        <v>0</v>
      </c>
      <c r="K290" s="2"/>
      <c r="L290" s="2"/>
      <c r="M290" s="2"/>
      <c r="N290" s="2"/>
      <c r="P290" s="2">
        <f t="shared" ref="P290:P295" si="499">COUNTA(H290)</f>
        <v>1</v>
      </c>
      <c r="Q290" s="2">
        <f t="shared" ref="Q290:Q295" si="500">COUNTA(I290)</f>
        <v>1</v>
      </c>
      <c r="R290" s="2">
        <f t="shared" ref="R290:R295" si="501">COUNTA(J290)</f>
        <v>0</v>
      </c>
      <c r="S290" s="2">
        <f t="shared" ref="S290:S295" si="502">COUNTA(K290)</f>
        <v>0</v>
      </c>
      <c r="T290" s="2">
        <f t="shared" ref="T290:T291" si="503">COUNTA(L290)</f>
        <v>0</v>
      </c>
      <c r="U290" s="2">
        <f t="shared" ref="U290:U291" si="504">COUNTA(M290)</f>
        <v>0</v>
      </c>
      <c r="V290" s="2">
        <f t="shared" ref="V290:V291" si="505">COUNTA(N290)</f>
        <v>0</v>
      </c>
      <c r="W290" s="11" t="str">
        <f t="shared" ref="W290" si="506">IF(SUM(H290:H292)&gt;SUM(I290:I292), "Caleb", "Joshua")</f>
        <v>Caleb</v>
      </c>
      <c r="X290" s="11">
        <f t="shared" ref="X290" si="507">ABS(SUM(H290:H292)-SUM(I290:I292))</f>
        <v>1</v>
      </c>
      <c r="Y290" s="11">
        <f t="shared" ref="Y290" si="508">SUM(H290:H292, I290:I292)</f>
        <v>3</v>
      </c>
    </row>
    <row r="291" spans="1:25">
      <c r="A291" s="1" t="s">
        <v>30</v>
      </c>
      <c r="B291" s="1" t="s">
        <v>23</v>
      </c>
      <c r="C291" s="1" t="s">
        <v>16</v>
      </c>
      <c r="D291" s="4">
        <v>45784</v>
      </c>
      <c r="E291" s="2">
        <f t="shared" si="321"/>
        <v>95</v>
      </c>
      <c r="F291" s="2">
        <v>2</v>
      </c>
      <c r="G291" s="1" t="s">
        <v>9</v>
      </c>
      <c r="H291" s="1">
        <v>0</v>
      </c>
      <c r="I291" s="1">
        <v>1</v>
      </c>
      <c r="K291" s="2"/>
      <c r="L291" s="2"/>
      <c r="M291" s="2"/>
      <c r="N291" s="2"/>
      <c r="P291" s="2">
        <f t="shared" si="499"/>
        <v>1</v>
      </c>
      <c r="Q291" s="2">
        <f t="shared" si="500"/>
        <v>1</v>
      </c>
      <c r="R291" s="2">
        <f t="shared" si="501"/>
        <v>0</v>
      </c>
      <c r="S291" s="2">
        <f t="shared" si="502"/>
        <v>0</v>
      </c>
      <c r="T291" s="2">
        <f t="shared" si="503"/>
        <v>0</v>
      </c>
      <c r="U291" s="2">
        <f t="shared" si="504"/>
        <v>0</v>
      </c>
      <c r="V291" s="2">
        <f t="shared" si="505"/>
        <v>0</v>
      </c>
      <c r="W291" s="11"/>
      <c r="X291" s="11"/>
      <c r="Y291" s="11"/>
    </row>
    <row r="292" spans="1:25">
      <c r="A292" s="1" t="s">
        <v>30</v>
      </c>
      <c r="B292" s="1" t="s">
        <v>23</v>
      </c>
      <c r="C292" s="1" t="s">
        <v>16</v>
      </c>
      <c r="D292" s="4">
        <v>45784</v>
      </c>
      <c r="E292" s="2">
        <f t="shared" si="321"/>
        <v>95</v>
      </c>
      <c r="F292" s="2">
        <v>3</v>
      </c>
      <c r="G292" s="1" t="s">
        <v>9</v>
      </c>
      <c r="H292" s="1">
        <v>0</v>
      </c>
      <c r="I292" s="1">
        <v>0</v>
      </c>
      <c r="K292" s="2"/>
      <c r="L292" s="2"/>
      <c r="M292" s="2"/>
      <c r="N292" s="2"/>
      <c r="P292" s="2">
        <f t="shared" si="499"/>
        <v>1</v>
      </c>
      <c r="Q292" s="2">
        <f t="shared" si="500"/>
        <v>1</v>
      </c>
      <c r="R292" s="2">
        <f t="shared" si="501"/>
        <v>0</v>
      </c>
      <c r="S292" s="2">
        <f t="shared" si="502"/>
        <v>0</v>
      </c>
      <c r="T292" s="2"/>
      <c r="U292" s="2"/>
      <c r="V292" s="2"/>
      <c r="W292" s="11"/>
      <c r="X292" s="11"/>
      <c r="Y292" s="11"/>
    </row>
    <row r="293" spans="1:25">
      <c r="A293" s="1" t="s">
        <v>30</v>
      </c>
      <c r="B293" s="1" t="s">
        <v>22</v>
      </c>
      <c r="C293" s="1" t="s">
        <v>16</v>
      </c>
      <c r="D293" s="4">
        <v>45790</v>
      </c>
      <c r="E293" s="2">
        <f t="shared" si="321"/>
        <v>96</v>
      </c>
      <c r="F293" s="2">
        <v>1</v>
      </c>
      <c r="G293" s="1" t="s">
        <v>9</v>
      </c>
      <c r="H293" s="1">
        <v>3</v>
      </c>
      <c r="I293" s="1">
        <v>0</v>
      </c>
      <c r="K293" s="2"/>
      <c r="L293" s="2"/>
      <c r="M293" s="2"/>
      <c r="N293" s="2"/>
      <c r="P293" s="2">
        <f t="shared" si="499"/>
        <v>1</v>
      </c>
      <c r="Q293" s="2">
        <f t="shared" si="500"/>
        <v>1</v>
      </c>
      <c r="R293" s="2">
        <f t="shared" si="501"/>
        <v>0</v>
      </c>
      <c r="S293" s="2">
        <f t="shared" si="502"/>
        <v>0</v>
      </c>
      <c r="T293" s="2">
        <f t="shared" ref="T293:T294" si="509">COUNTA(L293)</f>
        <v>0</v>
      </c>
      <c r="U293" s="2">
        <f t="shared" ref="U293:U294" si="510">COUNTA(M293)</f>
        <v>0</v>
      </c>
      <c r="V293" s="2">
        <f t="shared" ref="V293:V294" si="511">COUNTA(N293)</f>
        <v>0</v>
      </c>
      <c r="W293" s="11" t="str">
        <f t="shared" ref="W293" si="512">IF(SUM(H293:H295)&gt;SUM(I293:I295), "Caleb", "Joshua")</f>
        <v>Caleb</v>
      </c>
      <c r="X293" s="11">
        <f t="shared" ref="X293" si="513">ABS(SUM(H293:H295)-SUM(I293:I295))</f>
        <v>2</v>
      </c>
      <c r="Y293" s="11">
        <f t="shared" ref="Y293" si="514">SUM(H293:H295, I293:I295)</f>
        <v>8</v>
      </c>
    </row>
    <row r="294" spans="1:25">
      <c r="A294" s="1" t="s">
        <v>30</v>
      </c>
      <c r="B294" s="1" t="s">
        <v>22</v>
      </c>
      <c r="C294" s="1" t="s">
        <v>16</v>
      </c>
      <c r="D294" s="4">
        <v>45790</v>
      </c>
      <c r="E294" s="2">
        <f t="shared" si="321"/>
        <v>96</v>
      </c>
      <c r="F294" s="2">
        <v>2</v>
      </c>
      <c r="G294" s="1" t="s">
        <v>9</v>
      </c>
      <c r="H294" s="1">
        <v>1</v>
      </c>
      <c r="I294" s="1">
        <v>2</v>
      </c>
      <c r="K294" s="2"/>
      <c r="L294" s="2"/>
      <c r="M294" s="2"/>
      <c r="N294" s="2"/>
      <c r="P294" s="2">
        <f t="shared" si="499"/>
        <v>1</v>
      </c>
      <c r="Q294" s="2">
        <f t="shared" si="500"/>
        <v>1</v>
      </c>
      <c r="R294" s="2">
        <f t="shared" si="501"/>
        <v>0</v>
      </c>
      <c r="S294" s="2">
        <f t="shared" si="502"/>
        <v>0</v>
      </c>
      <c r="T294" s="2">
        <f t="shared" si="509"/>
        <v>0</v>
      </c>
      <c r="U294" s="2">
        <f t="shared" si="510"/>
        <v>0</v>
      </c>
      <c r="V294" s="2">
        <f t="shared" si="511"/>
        <v>0</v>
      </c>
      <c r="W294" s="11"/>
      <c r="X294" s="11"/>
      <c r="Y294" s="11"/>
    </row>
    <row r="295" spans="1:25">
      <c r="A295" s="1" t="s">
        <v>30</v>
      </c>
      <c r="B295" s="1" t="s">
        <v>22</v>
      </c>
      <c r="C295" s="1" t="s">
        <v>16</v>
      </c>
      <c r="D295" s="4">
        <v>45790</v>
      </c>
      <c r="E295" s="2">
        <f t="shared" si="321"/>
        <v>96</v>
      </c>
      <c r="F295" s="2">
        <v>3</v>
      </c>
      <c r="G295" s="1" t="s">
        <v>9</v>
      </c>
      <c r="H295" s="1">
        <v>1</v>
      </c>
      <c r="I295" s="1">
        <v>1</v>
      </c>
      <c r="K295" s="2"/>
      <c r="L295" s="2"/>
      <c r="M295" s="2"/>
      <c r="N295" s="2"/>
      <c r="P295" s="2">
        <f t="shared" si="499"/>
        <v>1</v>
      </c>
      <c r="Q295" s="2">
        <f t="shared" si="500"/>
        <v>1</v>
      </c>
      <c r="R295" s="2">
        <f t="shared" si="501"/>
        <v>0</v>
      </c>
      <c r="S295" s="2">
        <f t="shared" si="502"/>
        <v>0</v>
      </c>
      <c r="T295" s="2"/>
      <c r="U295" s="2"/>
      <c r="V295" s="2"/>
      <c r="W295" s="11"/>
      <c r="X295" s="11"/>
      <c r="Y295" s="11"/>
    </row>
    <row r="296" spans="1:25">
      <c r="A296" s="1" t="s">
        <v>30</v>
      </c>
      <c r="B296" s="1" t="s">
        <v>22</v>
      </c>
      <c r="C296" s="1" t="s">
        <v>16</v>
      </c>
      <c r="D296" s="4">
        <v>45790</v>
      </c>
      <c r="E296" s="2">
        <f t="shared" si="321"/>
        <v>97</v>
      </c>
      <c r="F296" s="2">
        <v>1</v>
      </c>
      <c r="G296" s="1" t="s">
        <v>11</v>
      </c>
      <c r="H296" s="1">
        <v>0</v>
      </c>
      <c r="I296" s="1">
        <v>1</v>
      </c>
      <c r="K296" s="2"/>
      <c r="L296" s="2"/>
      <c r="M296" s="2"/>
      <c r="N296" s="2"/>
      <c r="P296" s="2">
        <f t="shared" ref="P296:P298" si="515">COUNTA(H296)</f>
        <v>1</v>
      </c>
      <c r="Q296" s="2">
        <f t="shared" ref="Q296:Q298" si="516">COUNTA(I296)</f>
        <v>1</v>
      </c>
      <c r="R296" s="2">
        <f t="shared" ref="R296:R298" si="517">COUNTA(J296)</f>
        <v>0</v>
      </c>
      <c r="S296" s="2">
        <f t="shared" ref="S296:S298" si="518">COUNTA(K296)</f>
        <v>0</v>
      </c>
      <c r="T296" s="2">
        <f t="shared" ref="T296:T297" si="519">COUNTA(L296)</f>
        <v>0</v>
      </c>
      <c r="U296" s="2">
        <f t="shared" ref="U296:U297" si="520">COUNTA(M296)</f>
        <v>0</v>
      </c>
      <c r="V296" s="2">
        <f t="shared" ref="V296:V297" si="521">COUNTA(N296)</f>
        <v>0</v>
      </c>
      <c r="W296" s="11" t="str">
        <f>IF(SUM(H296:H354)&gt;SUM(I296:I354), "Caleb", "Joshua")</f>
        <v>Joshua</v>
      </c>
      <c r="X296" s="11">
        <f>ABS(SUM(H296:H354)-SUM(I296:I354))</f>
        <v>26</v>
      </c>
      <c r="Y296" s="11">
        <f>SUM(H296:H354, I296:I354)</f>
        <v>204</v>
      </c>
    </row>
    <row r="297" spans="1:25">
      <c r="A297" s="1" t="s">
        <v>30</v>
      </c>
      <c r="B297" s="1" t="s">
        <v>22</v>
      </c>
      <c r="C297" s="1" t="s">
        <v>16</v>
      </c>
      <c r="D297" s="4">
        <v>45790</v>
      </c>
      <c r="E297" s="2">
        <f t="shared" ref="E297:E298" si="522">E294+1</f>
        <v>97</v>
      </c>
      <c r="F297" s="2">
        <v>2</v>
      </c>
      <c r="G297" s="1" t="s">
        <v>11</v>
      </c>
      <c r="H297" s="1">
        <v>3</v>
      </c>
      <c r="I297" s="1">
        <v>0</v>
      </c>
      <c r="K297" s="2"/>
      <c r="L297" s="2"/>
      <c r="M297" s="2"/>
      <c r="N297" s="2"/>
      <c r="P297" s="2">
        <f t="shared" si="515"/>
        <v>1</v>
      </c>
      <c r="Q297" s="2">
        <f t="shared" si="516"/>
        <v>1</v>
      </c>
      <c r="R297" s="2">
        <f t="shared" si="517"/>
        <v>0</v>
      </c>
      <c r="S297" s="2">
        <f t="shared" si="518"/>
        <v>0</v>
      </c>
      <c r="T297" s="2">
        <f t="shared" si="519"/>
        <v>0</v>
      </c>
      <c r="U297" s="2">
        <f t="shared" si="520"/>
        <v>0</v>
      </c>
      <c r="V297" s="2">
        <f t="shared" si="521"/>
        <v>0</v>
      </c>
      <c r="W297" s="11"/>
      <c r="X297" s="11"/>
      <c r="Y297" s="11"/>
    </row>
    <row r="298" spans="1:25">
      <c r="A298" s="1" t="s">
        <v>30</v>
      </c>
      <c r="B298" s="1" t="s">
        <v>22</v>
      </c>
      <c r="C298" s="1" t="s">
        <v>16</v>
      </c>
      <c r="D298" s="4">
        <v>45790</v>
      </c>
      <c r="E298" s="2">
        <f t="shared" si="522"/>
        <v>97</v>
      </c>
      <c r="F298" s="2">
        <v>3</v>
      </c>
      <c r="G298" s="1" t="s">
        <v>11</v>
      </c>
      <c r="H298" s="1">
        <v>0</v>
      </c>
      <c r="I298" s="1">
        <v>2</v>
      </c>
      <c r="K298" s="2"/>
      <c r="L298" s="2"/>
      <c r="M298" s="2"/>
      <c r="N298" s="2"/>
      <c r="P298" s="2">
        <f t="shared" si="515"/>
        <v>1</v>
      </c>
      <c r="Q298" s="2">
        <f t="shared" si="516"/>
        <v>1</v>
      </c>
      <c r="R298" s="2">
        <f t="shared" si="517"/>
        <v>0</v>
      </c>
      <c r="S298" s="2">
        <f t="shared" si="518"/>
        <v>0</v>
      </c>
      <c r="T298" s="2"/>
      <c r="U298" s="2"/>
      <c r="V298" s="2"/>
      <c r="W298" s="11"/>
      <c r="X298" s="11"/>
      <c r="Y298" s="11"/>
    </row>
    <row r="299" spans="1:25">
      <c r="A299" s="1" t="s">
        <v>30</v>
      </c>
      <c r="B299" s="1" t="s">
        <v>22</v>
      </c>
      <c r="C299" s="1" t="s">
        <v>16</v>
      </c>
      <c r="D299" s="4">
        <v>45790</v>
      </c>
      <c r="E299" s="2">
        <v>97</v>
      </c>
      <c r="F299" s="2" t="s">
        <v>41</v>
      </c>
      <c r="G299" s="1" t="s">
        <v>11</v>
      </c>
      <c r="H299" s="1">
        <v>3</v>
      </c>
      <c r="I299" s="1">
        <v>2</v>
      </c>
      <c r="K299" s="2"/>
      <c r="L299" s="2"/>
      <c r="M299" s="2"/>
      <c r="N299" s="2"/>
      <c r="P299" s="2">
        <f>COUNTA(H354)</f>
        <v>0</v>
      </c>
      <c r="Q299" s="2">
        <f>COUNTA(I354)</f>
        <v>0</v>
      </c>
      <c r="R299" s="2">
        <f>COUNTA(J354)</f>
        <v>0</v>
      </c>
      <c r="S299" s="2">
        <f>COUNTA(K354)</f>
        <v>0</v>
      </c>
      <c r="T299" s="2"/>
      <c r="U299" s="2"/>
      <c r="V299" s="2"/>
      <c r="W299" s="11"/>
      <c r="X299" s="11"/>
      <c r="Y299" s="11"/>
    </row>
    <row r="300" spans="1:25">
      <c r="A300" s="1" t="s">
        <v>30</v>
      </c>
      <c r="B300" s="1" t="s">
        <v>22</v>
      </c>
      <c r="C300" s="1" t="s">
        <v>16</v>
      </c>
      <c r="D300" s="4">
        <v>45791</v>
      </c>
      <c r="E300" s="2">
        <f t="shared" ref="E300:E353" si="523">E297+1</f>
        <v>98</v>
      </c>
      <c r="F300" s="2">
        <v>1</v>
      </c>
      <c r="G300" s="1" t="s">
        <v>8</v>
      </c>
      <c r="H300" s="1">
        <v>2</v>
      </c>
      <c r="I300" s="1">
        <v>1</v>
      </c>
      <c r="J300" s="1">
        <v>0</v>
      </c>
      <c r="K300" s="2"/>
      <c r="L300" s="2"/>
      <c r="M300" s="2"/>
      <c r="N300" s="2"/>
      <c r="P300" s="2">
        <f t="shared" ref="P300:P302" si="524">COUNTA(H300)</f>
        <v>1</v>
      </c>
      <c r="Q300" s="2">
        <f t="shared" ref="Q300:Q302" si="525">COUNTA(I300)</f>
        <v>1</v>
      </c>
      <c r="R300" s="2">
        <f t="shared" ref="R300:R302" si="526">COUNTA(J300)</f>
        <v>1</v>
      </c>
      <c r="S300" s="2">
        <f t="shared" ref="S300:S302" si="527">COUNTA(K300)</f>
        <v>0</v>
      </c>
      <c r="T300" s="2">
        <f t="shared" ref="T300:T301" si="528">COUNTA(L300)</f>
        <v>0</v>
      </c>
      <c r="U300" s="2">
        <f t="shared" ref="U300:U301" si="529">COUNTA(M300)</f>
        <v>0</v>
      </c>
      <c r="V300" s="2">
        <f t="shared" ref="V300:V301" si="530">COUNTA(N300)</f>
        <v>0</v>
      </c>
      <c r="W300" s="11" t="str">
        <f t="shared" ref="W300" si="531">IF(SUM(H300:H302)&gt;SUM(I300:I302), "Caleb", "Joshua")</f>
        <v>Caleb</v>
      </c>
      <c r="X300" s="11">
        <f t="shared" ref="X300" si="532">ABS(SUM(H300:H302)-SUM(I300:I302))</f>
        <v>9</v>
      </c>
      <c r="Y300" s="11">
        <f t="shared" ref="Y300" si="533">SUM(H300:H302, I300:I302)</f>
        <v>13</v>
      </c>
    </row>
    <row r="301" spans="1:25">
      <c r="A301" s="1" t="s">
        <v>30</v>
      </c>
      <c r="B301" s="1" t="s">
        <v>22</v>
      </c>
      <c r="C301" s="1" t="s">
        <v>16</v>
      </c>
      <c r="D301" s="4">
        <v>45791</v>
      </c>
      <c r="E301" s="2">
        <f t="shared" si="523"/>
        <v>98</v>
      </c>
      <c r="F301" s="2">
        <v>2</v>
      </c>
      <c r="G301" s="1" t="s">
        <v>8</v>
      </c>
      <c r="H301" s="1">
        <v>0</v>
      </c>
      <c r="I301" s="1">
        <v>0</v>
      </c>
      <c r="J301" s="1">
        <v>3</v>
      </c>
      <c r="K301" s="2"/>
      <c r="L301" s="2"/>
      <c r="M301" s="2"/>
      <c r="N301" s="2"/>
      <c r="P301" s="2">
        <f t="shared" si="524"/>
        <v>1</v>
      </c>
      <c r="Q301" s="2">
        <f t="shared" si="525"/>
        <v>1</v>
      </c>
      <c r="R301" s="2">
        <f t="shared" si="526"/>
        <v>1</v>
      </c>
      <c r="S301" s="2">
        <f t="shared" si="527"/>
        <v>0</v>
      </c>
      <c r="T301" s="2">
        <f t="shared" si="528"/>
        <v>0</v>
      </c>
      <c r="U301" s="2">
        <f t="shared" si="529"/>
        <v>0</v>
      </c>
      <c r="V301" s="2">
        <f t="shared" si="530"/>
        <v>0</v>
      </c>
      <c r="W301" s="11"/>
      <c r="X301" s="11"/>
      <c r="Y301" s="11"/>
    </row>
    <row r="302" spans="1:25">
      <c r="A302" s="1" t="s">
        <v>30</v>
      </c>
      <c r="B302" s="1" t="s">
        <v>22</v>
      </c>
      <c r="C302" s="1" t="s">
        <v>16</v>
      </c>
      <c r="D302" s="4">
        <v>45791</v>
      </c>
      <c r="E302" s="2">
        <f t="shared" si="523"/>
        <v>98</v>
      </c>
      <c r="F302" s="2">
        <v>3</v>
      </c>
      <c r="G302" s="1" t="s">
        <v>8</v>
      </c>
      <c r="H302" s="1">
        <v>9</v>
      </c>
      <c r="I302" s="1">
        <v>1</v>
      </c>
      <c r="J302" s="1">
        <v>0</v>
      </c>
      <c r="K302" s="2"/>
      <c r="L302" s="2"/>
      <c r="M302" s="2"/>
      <c r="N302" s="2"/>
      <c r="P302" s="2">
        <f t="shared" si="524"/>
        <v>1</v>
      </c>
      <c r="Q302" s="2">
        <f t="shared" si="525"/>
        <v>1</v>
      </c>
      <c r="R302" s="2">
        <f t="shared" si="526"/>
        <v>1</v>
      </c>
      <c r="S302" s="2">
        <f t="shared" si="527"/>
        <v>0</v>
      </c>
      <c r="T302" s="2"/>
      <c r="U302" s="2"/>
      <c r="V302" s="2"/>
      <c r="W302" s="11"/>
      <c r="X302" s="11"/>
      <c r="Y302" s="11"/>
    </row>
    <row r="303" spans="1:25">
      <c r="A303" s="1" t="s">
        <v>30</v>
      </c>
      <c r="B303" s="1" t="s">
        <v>22</v>
      </c>
      <c r="C303" s="1" t="s">
        <v>16</v>
      </c>
      <c r="D303" s="4">
        <v>45791</v>
      </c>
      <c r="E303" s="2">
        <f t="shared" si="523"/>
        <v>99</v>
      </c>
      <c r="F303" s="2">
        <v>1</v>
      </c>
      <c r="G303" s="1" t="s">
        <v>93</v>
      </c>
      <c r="H303" s="1">
        <v>0</v>
      </c>
      <c r="I303" s="1">
        <v>4</v>
      </c>
      <c r="J303" s="1">
        <v>3</v>
      </c>
      <c r="K303" s="2">
        <v>0</v>
      </c>
      <c r="L303" s="2"/>
      <c r="M303" s="2"/>
      <c r="N303" s="2"/>
      <c r="P303" s="2">
        <f t="shared" ref="P303:P305" si="534">COUNTA(H303)</f>
        <v>1</v>
      </c>
      <c r="Q303" s="2">
        <f t="shared" ref="Q303:Q305" si="535">COUNTA(I303)</f>
        <v>1</v>
      </c>
      <c r="R303" s="2">
        <f t="shared" ref="R303:R305" si="536">COUNTA(J303)</f>
        <v>1</v>
      </c>
      <c r="S303" s="2">
        <f t="shared" ref="S303:S305" si="537">COUNTA(K303)</f>
        <v>1</v>
      </c>
      <c r="T303" s="2">
        <f t="shared" ref="T303:T304" si="538">COUNTA(L303)</f>
        <v>0</v>
      </c>
      <c r="U303" s="2">
        <f t="shared" ref="U303:U304" si="539">COUNTA(M303)</f>
        <v>0</v>
      </c>
      <c r="V303" s="2">
        <f t="shared" ref="V303:V304" si="540">COUNTA(N303)</f>
        <v>0</v>
      </c>
      <c r="W303" s="11" t="str">
        <f t="shared" ref="W303" si="541">IF(SUM(H303:H305)&gt;SUM(I303:I305), "Caleb", "Joshua")</f>
        <v>Joshua</v>
      </c>
      <c r="X303" s="11">
        <f t="shared" ref="X303" si="542">ABS(SUM(H303:H305)-SUM(I303:I305))</f>
        <v>4</v>
      </c>
      <c r="Y303" s="11">
        <f t="shared" ref="Y303" si="543">SUM(H303:H305, I303:I305)</f>
        <v>10</v>
      </c>
    </row>
    <row r="304" spans="1:25">
      <c r="A304" s="1" t="s">
        <v>30</v>
      </c>
      <c r="B304" s="1" t="s">
        <v>22</v>
      </c>
      <c r="C304" s="1" t="s">
        <v>16</v>
      </c>
      <c r="D304" s="4">
        <v>45791</v>
      </c>
      <c r="E304" s="2">
        <f t="shared" si="523"/>
        <v>99</v>
      </c>
      <c r="F304" s="2">
        <v>2</v>
      </c>
      <c r="G304" s="1" t="s">
        <v>93</v>
      </c>
      <c r="H304" s="1">
        <v>0</v>
      </c>
      <c r="I304" s="1">
        <v>2</v>
      </c>
      <c r="J304" s="1">
        <v>0</v>
      </c>
      <c r="K304" s="2">
        <v>2</v>
      </c>
      <c r="L304" s="2"/>
      <c r="M304" s="2"/>
      <c r="N304" s="2"/>
      <c r="P304" s="2">
        <f t="shared" si="534"/>
        <v>1</v>
      </c>
      <c r="Q304" s="2">
        <f t="shared" si="535"/>
        <v>1</v>
      </c>
      <c r="R304" s="2">
        <f t="shared" si="536"/>
        <v>1</v>
      </c>
      <c r="S304" s="2">
        <f t="shared" si="537"/>
        <v>1</v>
      </c>
      <c r="T304" s="2">
        <f t="shared" si="538"/>
        <v>0</v>
      </c>
      <c r="U304" s="2">
        <f t="shared" si="539"/>
        <v>0</v>
      </c>
      <c r="V304" s="2">
        <f t="shared" si="540"/>
        <v>0</v>
      </c>
      <c r="W304" s="11"/>
      <c r="X304" s="11"/>
      <c r="Y304" s="11"/>
    </row>
    <row r="305" spans="1:25">
      <c r="A305" s="1" t="s">
        <v>30</v>
      </c>
      <c r="B305" s="1" t="s">
        <v>22</v>
      </c>
      <c r="C305" s="1" t="s">
        <v>16</v>
      </c>
      <c r="D305" s="4">
        <v>45791</v>
      </c>
      <c r="E305" s="2">
        <f t="shared" si="523"/>
        <v>99</v>
      </c>
      <c r="F305" s="2">
        <v>3</v>
      </c>
      <c r="G305" s="1" t="s">
        <v>93</v>
      </c>
      <c r="H305" s="1">
        <v>3</v>
      </c>
      <c r="I305" s="1">
        <v>1</v>
      </c>
      <c r="J305" s="1">
        <v>6</v>
      </c>
      <c r="K305" s="2">
        <v>3</v>
      </c>
      <c r="L305" s="2"/>
      <c r="M305" s="2"/>
      <c r="N305" s="2"/>
      <c r="P305" s="2">
        <f t="shared" si="534"/>
        <v>1</v>
      </c>
      <c r="Q305" s="2">
        <f t="shared" si="535"/>
        <v>1</v>
      </c>
      <c r="R305" s="2">
        <f t="shared" si="536"/>
        <v>1</v>
      </c>
      <c r="S305" s="2">
        <f t="shared" si="537"/>
        <v>1</v>
      </c>
      <c r="T305" s="2"/>
      <c r="U305" s="2"/>
      <c r="V305" s="2"/>
      <c r="W305" s="11"/>
      <c r="X305" s="11"/>
      <c r="Y305" s="11"/>
    </row>
    <row r="306" spans="1:25">
      <c r="A306" s="1" t="s">
        <v>30</v>
      </c>
      <c r="B306" s="1" t="s">
        <v>21</v>
      </c>
      <c r="C306" s="1" t="s">
        <v>16</v>
      </c>
      <c r="D306" s="4">
        <v>45791</v>
      </c>
      <c r="E306" s="2">
        <f t="shared" si="523"/>
        <v>100</v>
      </c>
      <c r="F306" s="2">
        <v>1</v>
      </c>
      <c r="G306" s="1" t="s">
        <v>11</v>
      </c>
      <c r="H306" s="1">
        <v>2</v>
      </c>
      <c r="I306" s="1">
        <v>5</v>
      </c>
      <c r="K306" s="2"/>
      <c r="L306" s="2"/>
      <c r="M306" s="2"/>
      <c r="N306" s="2"/>
      <c r="P306" s="2">
        <f t="shared" ref="P306:P311" si="544">COUNTA(H306)</f>
        <v>1</v>
      </c>
      <c r="Q306" s="2">
        <f t="shared" ref="Q306:Q311" si="545">COUNTA(I306)</f>
        <v>1</v>
      </c>
      <c r="R306" s="2">
        <f t="shared" ref="R306:R311" si="546">COUNTA(J306)</f>
        <v>0</v>
      </c>
      <c r="S306" s="2">
        <f t="shared" ref="S306:S311" si="547">COUNTA(K306)</f>
        <v>0</v>
      </c>
      <c r="T306" s="2">
        <f t="shared" ref="T306:T307" si="548">COUNTA(L306)</f>
        <v>0</v>
      </c>
      <c r="U306" s="2">
        <f t="shared" ref="U306:U307" si="549">COUNTA(M306)</f>
        <v>0</v>
      </c>
      <c r="V306" s="2">
        <f t="shared" ref="V306:V307" si="550">COUNTA(N306)</f>
        <v>0</v>
      </c>
      <c r="W306" s="11" t="str">
        <f t="shared" ref="W306" si="551">IF(SUM(H306:H308)&gt;SUM(I306:I308), "Caleb", "Joshua")</f>
        <v>Caleb</v>
      </c>
      <c r="X306" s="11">
        <f t="shared" ref="X306" si="552">ABS(SUM(H306:H308)-SUM(I306:I308))</f>
        <v>2</v>
      </c>
      <c r="Y306" s="11">
        <f t="shared" ref="Y306" si="553">SUM(H306:H308, I306:I308)</f>
        <v>16</v>
      </c>
    </row>
    <row r="307" spans="1:25">
      <c r="A307" s="1" t="s">
        <v>30</v>
      </c>
      <c r="B307" s="1" t="s">
        <v>21</v>
      </c>
      <c r="C307" s="1" t="s">
        <v>16</v>
      </c>
      <c r="D307" s="4">
        <v>45791</v>
      </c>
      <c r="E307" s="2">
        <f t="shared" si="523"/>
        <v>100</v>
      </c>
      <c r="F307" s="2">
        <v>2</v>
      </c>
      <c r="G307" s="1" t="s">
        <v>11</v>
      </c>
      <c r="H307" s="1">
        <v>4</v>
      </c>
      <c r="I307" s="1">
        <v>2</v>
      </c>
      <c r="K307" s="2"/>
      <c r="L307" s="2"/>
      <c r="M307" s="2"/>
      <c r="N307" s="2"/>
      <c r="P307" s="2">
        <f t="shared" si="544"/>
        <v>1</v>
      </c>
      <c r="Q307" s="2">
        <f t="shared" si="545"/>
        <v>1</v>
      </c>
      <c r="R307" s="2">
        <f t="shared" si="546"/>
        <v>0</v>
      </c>
      <c r="S307" s="2">
        <f t="shared" si="547"/>
        <v>0</v>
      </c>
      <c r="T307" s="2">
        <f t="shared" si="548"/>
        <v>0</v>
      </c>
      <c r="U307" s="2">
        <f t="shared" si="549"/>
        <v>0</v>
      </c>
      <c r="V307" s="2">
        <f t="shared" si="550"/>
        <v>0</v>
      </c>
      <c r="W307" s="11"/>
      <c r="X307" s="11"/>
      <c r="Y307" s="11"/>
    </row>
    <row r="308" spans="1:25">
      <c r="A308" s="1" t="s">
        <v>30</v>
      </c>
      <c r="B308" s="1" t="s">
        <v>21</v>
      </c>
      <c r="C308" s="1" t="s">
        <v>16</v>
      </c>
      <c r="D308" s="4">
        <v>45791</v>
      </c>
      <c r="E308" s="2">
        <f t="shared" si="523"/>
        <v>100</v>
      </c>
      <c r="F308" s="2">
        <v>3</v>
      </c>
      <c r="G308" s="1" t="s">
        <v>11</v>
      </c>
      <c r="H308" s="1">
        <v>3</v>
      </c>
      <c r="I308" s="1">
        <v>0</v>
      </c>
      <c r="K308" s="2"/>
      <c r="L308" s="2"/>
      <c r="M308" s="2"/>
      <c r="N308" s="2"/>
      <c r="P308" s="2">
        <f t="shared" si="544"/>
        <v>1</v>
      </c>
      <c r="Q308" s="2">
        <f t="shared" si="545"/>
        <v>1</v>
      </c>
      <c r="R308" s="2">
        <f t="shared" si="546"/>
        <v>0</v>
      </c>
      <c r="S308" s="2">
        <f t="shared" si="547"/>
        <v>0</v>
      </c>
      <c r="T308" s="2"/>
      <c r="U308" s="2"/>
      <c r="V308" s="2"/>
      <c r="W308" s="11"/>
      <c r="X308" s="11"/>
      <c r="Y308" s="11"/>
    </row>
    <row r="309" spans="1:25">
      <c r="A309" s="1" t="s">
        <v>30</v>
      </c>
      <c r="B309" s="1" t="s">
        <v>22</v>
      </c>
      <c r="C309" s="1" t="s">
        <v>16</v>
      </c>
      <c r="D309" s="4">
        <v>45797</v>
      </c>
      <c r="E309" s="2">
        <f t="shared" si="523"/>
        <v>101</v>
      </c>
      <c r="F309" s="2">
        <v>1</v>
      </c>
      <c r="G309" s="1" t="s">
        <v>94</v>
      </c>
      <c r="I309" s="1">
        <v>3</v>
      </c>
      <c r="J309" s="1">
        <v>3</v>
      </c>
      <c r="K309" s="2"/>
      <c r="L309" s="2"/>
      <c r="M309" s="2"/>
      <c r="N309" s="2"/>
      <c r="P309" s="2">
        <f t="shared" si="544"/>
        <v>0</v>
      </c>
      <c r="Q309" s="2">
        <f t="shared" si="545"/>
        <v>1</v>
      </c>
      <c r="R309" s="2">
        <f t="shared" si="546"/>
        <v>1</v>
      </c>
      <c r="S309" s="2">
        <f t="shared" si="547"/>
        <v>0</v>
      </c>
      <c r="T309" s="2">
        <f t="shared" ref="T309:T310" si="554">COUNTA(L309)</f>
        <v>0</v>
      </c>
      <c r="U309" s="2">
        <f t="shared" ref="U309:U310" si="555">COUNTA(M309)</f>
        <v>0</v>
      </c>
      <c r="V309" s="2">
        <f t="shared" ref="V309:V310" si="556">COUNTA(N309)</f>
        <v>0</v>
      </c>
      <c r="W309" s="11"/>
      <c r="X309" s="11"/>
      <c r="Y309" s="11"/>
    </row>
    <row r="310" spans="1:25">
      <c r="A310" s="1" t="s">
        <v>30</v>
      </c>
      <c r="B310" s="1" t="s">
        <v>22</v>
      </c>
      <c r="C310" s="1" t="s">
        <v>16</v>
      </c>
      <c r="D310" s="4">
        <v>45797</v>
      </c>
      <c r="E310" s="2">
        <f t="shared" si="523"/>
        <v>101</v>
      </c>
      <c r="F310" s="2">
        <v>2</v>
      </c>
      <c r="G310" s="1" t="s">
        <v>94</v>
      </c>
      <c r="I310" s="1">
        <v>3</v>
      </c>
      <c r="J310" s="1">
        <v>3</v>
      </c>
      <c r="K310" s="2"/>
      <c r="L310" s="2"/>
      <c r="M310" s="2"/>
      <c r="N310" s="2"/>
      <c r="P310" s="2">
        <f t="shared" si="544"/>
        <v>0</v>
      </c>
      <c r="Q310" s="2">
        <f t="shared" si="545"/>
        <v>1</v>
      </c>
      <c r="R310" s="2">
        <f t="shared" si="546"/>
        <v>1</v>
      </c>
      <c r="S310" s="2">
        <f t="shared" si="547"/>
        <v>0</v>
      </c>
      <c r="T310" s="2">
        <f t="shared" si="554"/>
        <v>0</v>
      </c>
      <c r="U310" s="2">
        <f t="shared" si="555"/>
        <v>0</v>
      </c>
      <c r="V310" s="2">
        <f t="shared" si="556"/>
        <v>0</v>
      </c>
      <c r="W310" s="11"/>
      <c r="X310" s="11"/>
      <c r="Y310" s="11"/>
    </row>
    <row r="311" spans="1:25">
      <c r="A311" s="1" t="s">
        <v>30</v>
      </c>
      <c r="B311" s="1" t="s">
        <v>22</v>
      </c>
      <c r="C311" s="1" t="s">
        <v>16</v>
      </c>
      <c r="D311" s="4">
        <v>45797</v>
      </c>
      <c r="E311" s="2">
        <f t="shared" si="523"/>
        <v>101</v>
      </c>
      <c r="F311" s="2">
        <v>3</v>
      </c>
      <c r="G311" s="1" t="s">
        <v>94</v>
      </c>
      <c r="I311" s="1">
        <v>3</v>
      </c>
      <c r="J311" s="1">
        <v>0</v>
      </c>
      <c r="K311" s="2"/>
      <c r="L311" s="2"/>
      <c r="M311" s="2"/>
      <c r="N311" s="2"/>
      <c r="P311" s="2">
        <f t="shared" si="544"/>
        <v>0</v>
      </c>
      <c r="Q311" s="2">
        <f t="shared" si="545"/>
        <v>1</v>
      </c>
      <c r="R311" s="2">
        <f t="shared" si="546"/>
        <v>1</v>
      </c>
      <c r="S311" s="2">
        <f t="shared" si="547"/>
        <v>0</v>
      </c>
      <c r="T311" s="2"/>
      <c r="U311" s="2"/>
      <c r="V311" s="2"/>
      <c r="W311" s="11"/>
      <c r="X311" s="11"/>
      <c r="Y311" s="11"/>
    </row>
    <row r="312" spans="1:25">
      <c r="A312" s="1" t="s">
        <v>30</v>
      </c>
      <c r="B312" s="1" t="s">
        <v>22</v>
      </c>
      <c r="C312" s="1" t="s">
        <v>16</v>
      </c>
      <c r="D312" s="4">
        <v>45797</v>
      </c>
      <c r="E312" s="2">
        <f t="shared" si="523"/>
        <v>102</v>
      </c>
      <c r="F312" s="2">
        <v>1</v>
      </c>
      <c r="G312" s="1" t="s">
        <v>32</v>
      </c>
      <c r="I312" s="1">
        <v>5</v>
      </c>
      <c r="K312" s="1">
        <v>0</v>
      </c>
      <c r="L312" s="2"/>
      <c r="M312" s="2"/>
      <c r="N312" s="2"/>
      <c r="P312" s="2">
        <f t="shared" ref="P312:P314" si="557">COUNTA(H312)</f>
        <v>0</v>
      </c>
      <c r="Q312" s="2">
        <f t="shared" ref="Q312:Q314" si="558">COUNTA(I312)</f>
        <v>1</v>
      </c>
      <c r="R312" s="2">
        <f t="shared" ref="R312:R314" si="559">COUNTA(J312)</f>
        <v>0</v>
      </c>
      <c r="S312" s="2">
        <f t="shared" ref="S312:S314" si="560">COUNTA(K312)</f>
        <v>1</v>
      </c>
      <c r="T312" s="2">
        <f t="shared" ref="T312:T313" si="561">COUNTA(L312)</f>
        <v>0</v>
      </c>
      <c r="U312" s="2">
        <f t="shared" ref="U312:U313" si="562">COUNTA(M312)</f>
        <v>0</v>
      </c>
      <c r="V312" s="2">
        <f t="shared" ref="V312:V313" si="563">COUNTA(N312)</f>
        <v>0</v>
      </c>
      <c r="W312" s="11"/>
      <c r="X312" s="11"/>
      <c r="Y312" s="11"/>
    </row>
    <row r="313" spans="1:25">
      <c r="A313" s="1" t="s">
        <v>30</v>
      </c>
      <c r="B313" s="1" t="s">
        <v>22</v>
      </c>
      <c r="C313" s="1" t="s">
        <v>16</v>
      </c>
      <c r="D313" s="4">
        <v>45797</v>
      </c>
      <c r="E313" s="2">
        <f t="shared" si="523"/>
        <v>102</v>
      </c>
      <c r="F313" s="2">
        <v>2</v>
      </c>
      <c r="G313" s="1" t="s">
        <v>32</v>
      </c>
      <c r="I313" s="1">
        <v>1</v>
      </c>
      <c r="K313" s="1">
        <v>0</v>
      </c>
      <c r="L313" s="2"/>
      <c r="M313" s="2"/>
      <c r="N313" s="2"/>
      <c r="P313" s="2">
        <f t="shared" si="557"/>
        <v>0</v>
      </c>
      <c r="Q313" s="2">
        <f t="shared" si="558"/>
        <v>1</v>
      </c>
      <c r="R313" s="2">
        <f t="shared" si="559"/>
        <v>0</v>
      </c>
      <c r="S313" s="2">
        <f t="shared" si="560"/>
        <v>1</v>
      </c>
      <c r="T313" s="2">
        <f t="shared" si="561"/>
        <v>0</v>
      </c>
      <c r="U313" s="2">
        <f t="shared" si="562"/>
        <v>0</v>
      </c>
      <c r="V313" s="2">
        <f t="shared" si="563"/>
        <v>0</v>
      </c>
      <c r="W313" s="11"/>
      <c r="X313" s="11"/>
      <c r="Y313" s="11"/>
    </row>
    <row r="314" spans="1:25">
      <c r="A314" s="1" t="s">
        <v>30</v>
      </c>
      <c r="B314" s="1" t="s">
        <v>22</v>
      </c>
      <c r="C314" s="1" t="s">
        <v>16</v>
      </c>
      <c r="D314" s="4">
        <v>45797</v>
      </c>
      <c r="E314" s="2">
        <f t="shared" si="523"/>
        <v>102</v>
      </c>
      <c r="F314" s="2">
        <v>3</v>
      </c>
      <c r="G314" s="1" t="s">
        <v>32</v>
      </c>
      <c r="I314" s="1">
        <v>2</v>
      </c>
      <c r="K314" s="1">
        <v>1</v>
      </c>
      <c r="L314" s="2"/>
      <c r="M314" s="2"/>
      <c r="N314" s="2"/>
      <c r="P314" s="2">
        <f t="shared" si="557"/>
        <v>0</v>
      </c>
      <c r="Q314" s="2">
        <f t="shared" si="558"/>
        <v>1</v>
      </c>
      <c r="R314" s="2">
        <f t="shared" si="559"/>
        <v>0</v>
      </c>
      <c r="S314" s="2">
        <f t="shared" si="560"/>
        <v>1</v>
      </c>
      <c r="T314" s="2"/>
      <c r="U314" s="2"/>
      <c r="V314" s="2"/>
      <c r="W314" s="11"/>
      <c r="X314" s="11"/>
      <c r="Y314" s="11"/>
    </row>
    <row r="315" spans="1:25">
      <c r="A315" s="1" t="s">
        <v>30</v>
      </c>
      <c r="B315" s="1" t="s">
        <v>22</v>
      </c>
      <c r="C315" s="1" t="s">
        <v>16</v>
      </c>
      <c r="D315" s="4">
        <v>45798</v>
      </c>
      <c r="E315" s="2">
        <f t="shared" si="523"/>
        <v>103</v>
      </c>
      <c r="F315" s="2">
        <v>1</v>
      </c>
      <c r="G315" s="1" t="s">
        <v>94</v>
      </c>
      <c r="I315" s="1">
        <v>2</v>
      </c>
      <c r="J315" s="1">
        <v>3</v>
      </c>
      <c r="K315" s="2"/>
      <c r="L315" s="2"/>
      <c r="M315" s="2"/>
      <c r="N315" s="2"/>
      <c r="P315" s="2">
        <f t="shared" ref="P315:P317" si="564">COUNTA(H315)</f>
        <v>0</v>
      </c>
      <c r="Q315" s="2">
        <f t="shared" ref="Q315:Q317" si="565">COUNTA(I315)</f>
        <v>1</v>
      </c>
      <c r="R315" s="2">
        <f t="shared" ref="R315:R317" si="566">COUNTA(J315)</f>
        <v>1</v>
      </c>
      <c r="S315" s="2">
        <f t="shared" ref="S315:S317" si="567">COUNTA(K315)</f>
        <v>0</v>
      </c>
      <c r="T315" s="2">
        <f t="shared" ref="T315:T316" si="568">COUNTA(L315)</f>
        <v>0</v>
      </c>
      <c r="U315" s="2">
        <f t="shared" ref="U315:U316" si="569">COUNTA(M315)</f>
        <v>0</v>
      </c>
      <c r="V315" s="2">
        <f t="shared" ref="V315:V316" si="570">COUNTA(N315)</f>
        <v>0</v>
      </c>
      <c r="W315" s="11"/>
      <c r="X315" s="11"/>
      <c r="Y315" s="11"/>
    </row>
    <row r="316" spans="1:25">
      <c r="A316" s="1" t="s">
        <v>30</v>
      </c>
      <c r="B316" s="1" t="s">
        <v>22</v>
      </c>
      <c r="C316" s="1" t="s">
        <v>16</v>
      </c>
      <c r="D316" s="4">
        <v>45798</v>
      </c>
      <c r="E316" s="2">
        <f t="shared" si="523"/>
        <v>103</v>
      </c>
      <c r="F316" s="2">
        <v>2</v>
      </c>
      <c r="G316" s="1" t="s">
        <v>94</v>
      </c>
      <c r="I316" s="1">
        <v>6</v>
      </c>
      <c r="J316" s="1">
        <v>0</v>
      </c>
      <c r="K316" s="2"/>
      <c r="L316" s="2"/>
      <c r="M316" s="2"/>
      <c r="N316" s="2"/>
      <c r="P316" s="2">
        <f t="shared" si="564"/>
        <v>0</v>
      </c>
      <c r="Q316" s="2">
        <f t="shared" si="565"/>
        <v>1</v>
      </c>
      <c r="R316" s="2">
        <f t="shared" si="566"/>
        <v>1</v>
      </c>
      <c r="S316" s="2">
        <f t="shared" si="567"/>
        <v>0</v>
      </c>
      <c r="T316" s="2">
        <f t="shared" si="568"/>
        <v>0</v>
      </c>
      <c r="U316" s="2">
        <f t="shared" si="569"/>
        <v>0</v>
      </c>
      <c r="V316" s="2">
        <f t="shared" si="570"/>
        <v>0</v>
      </c>
      <c r="W316" s="11"/>
      <c r="X316" s="11"/>
      <c r="Y316" s="11"/>
    </row>
    <row r="317" spans="1:25">
      <c r="A317" s="1" t="s">
        <v>30</v>
      </c>
      <c r="B317" s="1" t="s">
        <v>22</v>
      </c>
      <c r="C317" s="1" t="s">
        <v>16</v>
      </c>
      <c r="D317" s="4">
        <v>45798</v>
      </c>
      <c r="E317" s="2">
        <f t="shared" si="523"/>
        <v>103</v>
      </c>
      <c r="F317" s="2">
        <v>3</v>
      </c>
      <c r="G317" s="1" t="s">
        <v>94</v>
      </c>
      <c r="I317" s="1">
        <v>4</v>
      </c>
      <c r="J317" s="1">
        <v>2</v>
      </c>
      <c r="K317" s="2"/>
      <c r="L317" s="2"/>
      <c r="M317" s="2"/>
      <c r="N317" s="2"/>
      <c r="P317" s="2">
        <f t="shared" si="564"/>
        <v>0</v>
      </c>
      <c r="Q317" s="2">
        <f t="shared" si="565"/>
        <v>1</v>
      </c>
      <c r="R317" s="2">
        <f t="shared" si="566"/>
        <v>1</v>
      </c>
      <c r="S317" s="2">
        <f t="shared" si="567"/>
        <v>0</v>
      </c>
      <c r="T317" s="2"/>
      <c r="U317" s="2"/>
      <c r="V317" s="2"/>
      <c r="W317" s="11"/>
      <c r="X317" s="11"/>
      <c r="Y317" s="11"/>
    </row>
    <row r="318" spans="1:25">
      <c r="A318" s="1" t="s">
        <v>30</v>
      </c>
      <c r="B318" s="1" t="s">
        <v>22</v>
      </c>
      <c r="C318" s="1" t="s">
        <v>16</v>
      </c>
      <c r="D318" s="4">
        <v>45799</v>
      </c>
      <c r="E318" s="2">
        <f t="shared" si="523"/>
        <v>104</v>
      </c>
      <c r="F318" s="2">
        <v>1</v>
      </c>
      <c r="G318" s="1" t="s">
        <v>94</v>
      </c>
      <c r="I318" s="1">
        <v>0</v>
      </c>
      <c r="J318" s="1">
        <v>0</v>
      </c>
      <c r="K318" s="2"/>
      <c r="L318" s="2"/>
      <c r="M318" s="2"/>
      <c r="N318" s="2"/>
      <c r="P318" s="2">
        <f t="shared" ref="P318:P320" si="571">COUNTA(H318)</f>
        <v>0</v>
      </c>
      <c r="Q318" s="2">
        <f t="shared" ref="Q318:Q320" si="572">COUNTA(I318)</f>
        <v>1</v>
      </c>
      <c r="R318" s="2">
        <f t="shared" ref="R318:R320" si="573">COUNTA(J318)</f>
        <v>1</v>
      </c>
      <c r="S318" s="2">
        <f t="shared" ref="S318:S320" si="574">COUNTA(K318)</f>
        <v>0</v>
      </c>
      <c r="T318" s="2">
        <f t="shared" ref="T318:T319" si="575">COUNTA(L318)</f>
        <v>0</v>
      </c>
      <c r="U318" s="2">
        <f t="shared" ref="U318:U319" si="576">COUNTA(M318)</f>
        <v>0</v>
      </c>
      <c r="V318" s="2">
        <f t="shared" ref="V318:V319" si="577">COUNTA(N318)</f>
        <v>0</v>
      </c>
      <c r="W318" s="11"/>
      <c r="X318" s="11"/>
      <c r="Y318" s="11"/>
    </row>
    <row r="319" spans="1:25">
      <c r="A319" s="1" t="s">
        <v>30</v>
      </c>
      <c r="B319" s="1" t="s">
        <v>22</v>
      </c>
      <c r="C319" s="1" t="s">
        <v>16</v>
      </c>
      <c r="D319" s="4">
        <v>45799</v>
      </c>
      <c r="E319" s="2">
        <f t="shared" si="523"/>
        <v>104</v>
      </c>
      <c r="F319" s="2">
        <v>2</v>
      </c>
      <c r="G319" s="1" t="s">
        <v>94</v>
      </c>
      <c r="I319" s="1">
        <v>1</v>
      </c>
      <c r="J319" s="1">
        <v>1</v>
      </c>
      <c r="K319" s="2"/>
      <c r="L319" s="2"/>
      <c r="M319" s="2"/>
      <c r="N319" s="2"/>
      <c r="P319" s="2">
        <f t="shared" si="571"/>
        <v>0</v>
      </c>
      <c r="Q319" s="2">
        <f t="shared" si="572"/>
        <v>1</v>
      </c>
      <c r="R319" s="2">
        <f t="shared" si="573"/>
        <v>1</v>
      </c>
      <c r="S319" s="2">
        <f t="shared" si="574"/>
        <v>0</v>
      </c>
      <c r="T319" s="2">
        <f t="shared" si="575"/>
        <v>0</v>
      </c>
      <c r="U319" s="2">
        <f t="shared" si="576"/>
        <v>0</v>
      </c>
      <c r="V319" s="2">
        <f t="shared" si="577"/>
        <v>0</v>
      </c>
      <c r="W319" s="11"/>
      <c r="X319" s="11"/>
      <c r="Y319" s="11"/>
    </row>
    <row r="320" spans="1:25">
      <c r="A320" s="1" t="s">
        <v>30</v>
      </c>
      <c r="B320" s="1" t="s">
        <v>22</v>
      </c>
      <c r="C320" s="1" t="s">
        <v>16</v>
      </c>
      <c r="D320" s="4">
        <v>45799</v>
      </c>
      <c r="E320" s="2">
        <f t="shared" si="523"/>
        <v>104</v>
      </c>
      <c r="F320" s="2">
        <v>3</v>
      </c>
      <c r="G320" s="1" t="s">
        <v>94</v>
      </c>
      <c r="I320" s="1">
        <v>3</v>
      </c>
      <c r="J320" s="1">
        <v>0</v>
      </c>
      <c r="K320" s="2"/>
      <c r="L320" s="2"/>
      <c r="M320" s="2"/>
      <c r="N320" s="2"/>
      <c r="P320" s="2">
        <f t="shared" si="571"/>
        <v>0</v>
      </c>
      <c r="Q320" s="2">
        <f t="shared" si="572"/>
        <v>1</v>
      </c>
      <c r="R320" s="2">
        <f t="shared" si="573"/>
        <v>1</v>
      </c>
      <c r="S320" s="2">
        <f t="shared" si="574"/>
        <v>0</v>
      </c>
      <c r="T320" s="2"/>
      <c r="U320" s="2"/>
      <c r="V320" s="2"/>
      <c r="W320" s="11"/>
      <c r="X320" s="11"/>
      <c r="Y320" s="11"/>
    </row>
    <row r="321" spans="1:25">
      <c r="A321" s="1" t="s">
        <v>30</v>
      </c>
      <c r="B321" s="1" t="s">
        <v>22</v>
      </c>
      <c r="C321" s="1" t="s">
        <v>16</v>
      </c>
      <c r="D321" s="4">
        <v>45811</v>
      </c>
      <c r="E321" s="2">
        <f t="shared" si="523"/>
        <v>105</v>
      </c>
      <c r="F321" s="2">
        <v>1</v>
      </c>
      <c r="G321" s="1" t="s">
        <v>94</v>
      </c>
      <c r="I321" s="1">
        <v>2</v>
      </c>
      <c r="J321" s="1">
        <v>0</v>
      </c>
      <c r="K321" s="2"/>
      <c r="L321" s="2"/>
      <c r="M321" s="2"/>
      <c r="N321" s="2"/>
      <c r="P321" s="2">
        <f t="shared" ref="P321:P323" si="578">COUNTA(H321)</f>
        <v>0</v>
      </c>
      <c r="Q321" s="2">
        <f t="shared" ref="Q321:Q323" si="579">COUNTA(I321)</f>
        <v>1</v>
      </c>
      <c r="R321" s="2">
        <f t="shared" ref="R321:R323" si="580">COUNTA(J321)</f>
        <v>1</v>
      </c>
      <c r="S321" s="2">
        <f t="shared" ref="S321:S323" si="581">COUNTA(K321)</f>
        <v>0</v>
      </c>
      <c r="T321" s="2">
        <f t="shared" ref="T321:T322" si="582">COUNTA(L321)</f>
        <v>0</v>
      </c>
      <c r="U321" s="2">
        <f t="shared" ref="U321:U322" si="583">COUNTA(M321)</f>
        <v>0</v>
      </c>
      <c r="V321" s="2">
        <f t="shared" ref="V321:V322" si="584">COUNTA(N321)</f>
        <v>0</v>
      </c>
      <c r="W321" s="11"/>
      <c r="X321" s="11"/>
      <c r="Y321" s="11"/>
    </row>
    <row r="322" spans="1:25">
      <c r="A322" s="1" t="s">
        <v>30</v>
      </c>
      <c r="B322" s="1" t="s">
        <v>22</v>
      </c>
      <c r="C322" s="1" t="s">
        <v>16</v>
      </c>
      <c r="D322" s="4">
        <v>45811</v>
      </c>
      <c r="E322" s="2">
        <f t="shared" si="523"/>
        <v>105</v>
      </c>
      <c r="F322" s="2">
        <v>2</v>
      </c>
      <c r="G322" s="1" t="s">
        <v>94</v>
      </c>
      <c r="I322" s="1">
        <v>0</v>
      </c>
      <c r="J322" s="1">
        <v>0</v>
      </c>
      <c r="K322" s="2"/>
      <c r="L322" s="2"/>
      <c r="M322" s="2"/>
      <c r="N322" s="2"/>
      <c r="P322" s="2">
        <f t="shared" si="578"/>
        <v>0</v>
      </c>
      <c r="Q322" s="2">
        <f t="shared" si="579"/>
        <v>1</v>
      </c>
      <c r="R322" s="2">
        <f t="shared" si="580"/>
        <v>1</v>
      </c>
      <c r="S322" s="2">
        <f t="shared" si="581"/>
        <v>0</v>
      </c>
      <c r="T322" s="2">
        <f t="shared" si="582"/>
        <v>0</v>
      </c>
      <c r="U322" s="2">
        <f t="shared" si="583"/>
        <v>0</v>
      </c>
      <c r="V322" s="2">
        <f t="shared" si="584"/>
        <v>0</v>
      </c>
      <c r="W322" s="11"/>
      <c r="X322" s="11"/>
      <c r="Y322" s="11"/>
    </row>
    <row r="323" spans="1:25">
      <c r="A323" s="1" t="s">
        <v>30</v>
      </c>
      <c r="B323" s="1" t="s">
        <v>22</v>
      </c>
      <c r="C323" s="1" t="s">
        <v>16</v>
      </c>
      <c r="D323" s="4">
        <v>45811</v>
      </c>
      <c r="E323" s="2">
        <f t="shared" si="523"/>
        <v>105</v>
      </c>
      <c r="F323" s="2">
        <v>3</v>
      </c>
      <c r="G323" s="1" t="s">
        <v>94</v>
      </c>
      <c r="I323" s="1">
        <v>1</v>
      </c>
      <c r="J323" s="1">
        <v>1</v>
      </c>
      <c r="K323" s="2"/>
      <c r="L323" s="2"/>
      <c r="M323" s="2"/>
      <c r="N323" s="2"/>
      <c r="P323" s="2">
        <f t="shared" si="578"/>
        <v>0</v>
      </c>
      <c r="Q323" s="2">
        <f t="shared" si="579"/>
        <v>1</v>
      </c>
      <c r="R323" s="2">
        <f t="shared" si="580"/>
        <v>1</v>
      </c>
      <c r="S323" s="2">
        <f t="shared" si="581"/>
        <v>0</v>
      </c>
      <c r="T323" s="2"/>
      <c r="U323" s="2"/>
      <c r="V323" s="2"/>
      <c r="W323" s="11"/>
      <c r="X323" s="11"/>
      <c r="Y323" s="11"/>
    </row>
    <row r="324" spans="1:25">
      <c r="A324" s="1" t="s">
        <v>30</v>
      </c>
      <c r="B324" s="1" t="s">
        <v>22</v>
      </c>
      <c r="C324" s="1" t="s">
        <v>16</v>
      </c>
      <c r="D324" s="4">
        <v>45811</v>
      </c>
      <c r="E324" s="2">
        <f t="shared" si="523"/>
        <v>106</v>
      </c>
      <c r="F324" s="2">
        <v>1</v>
      </c>
      <c r="G324" s="1" t="s">
        <v>40</v>
      </c>
      <c r="I324" s="1">
        <v>1</v>
      </c>
      <c r="J324" s="1">
        <v>1</v>
      </c>
      <c r="K324" s="2"/>
      <c r="L324" s="2"/>
      <c r="M324" s="2"/>
      <c r="N324" s="2"/>
      <c r="P324" s="2">
        <f t="shared" ref="P324:P326" si="585">COUNTA(H324)</f>
        <v>0</v>
      </c>
      <c r="Q324" s="2">
        <f t="shared" ref="Q324:Q326" si="586">COUNTA(I324)</f>
        <v>1</v>
      </c>
      <c r="R324" s="2">
        <f t="shared" ref="R324:R326" si="587">COUNTA(J324)</f>
        <v>1</v>
      </c>
      <c r="S324" s="2">
        <f t="shared" ref="S324:S326" si="588">COUNTA(K324)</f>
        <v>0</v>
      </c>
      <c r="T324" s="2">
        <f t="shared" ref="T324:T325" si="589">COUNTA(L324)</f>
        <v>0</v>
      </c>
      <c r="U324" s="2">
        <f t="shared" ref="U324:U325" si="590">COUNTA(M324)</f>
        <v>0</v>
      </c>
      <c r="V324" s="2">
        <f t="shared" ref="V324:V325" si="591">COUNTA(N324)</f>
        <v>0</v>
      </c>
      <c r="W324" s="11"/>
      <c r="X324" s="11"/>
      <c r="Y324" s="11"/>
    </row>
    <row r="325" spans="1:25">
      <c r="A325" s="1" t="s">
        <v>30</v>
      </c>
      <c r="B325" s="1" t="s">
        <v>22</v>
      </c>
      <c r="C325" s="1" t="s">
        <v>16</v>
      </c>
      <c r="D325" s="4">
        <v>45811</v>
      </c>
      <c r="E325" s="2">
        <f t="shared" si="523"/>
        <v>106</v>
      </c>
      <c r="F325" s="2">
        <v>2</v>
      </c>
      <c r="G325" s="1" t="s">
        <v>40</v>
      </c>
      <c r="I325" s="1">
        <v>0</v>
      </c>
      <c r="J325" s="1">
        <v>0</v>
      </c>
      <c r="K325" s="2"/>
      <c r="L325" s="2"/>
      <c r="M325" s="2"/>
      <c r="N325" s="2"/>
      <c r="P325" s="2">
        <f t="shared" si="585"/>
        <v>0</v>
      </c>
      <c r="Q325" s="2">
        <f t="shared" si="586"/>
        <v>1</v>
      </c>
      <c r="R325" s="2">
        <f t="shared" si="587"/>
        <v>1</v>
      </c>
      <c r="S325" s="2">
        <f t="shared" si="588"/>
        <v>0</v>
      </c>
      <c r="T325" s="2">
        <f t="shared" si="589"/>
        <v>0</v>
      </c>
      <c r="U325" s="2">
        <f t="shared" si="590"/>
        <v>0</v>
      </c>
      <c r="V325" s="2">
        <f t="shared" si="591"/>
        <v>0</v>
      </c>
      <c r="W325" s="11"/>
      <c r="X325" s="11"/>
      <c r="Y325" s="11"/>
    </row>
    <row r="326" spans="1:25">
      <c r="A326" s="1" t="s">
        <v>30</v>
      </c>
      <c r="B326" s="1" t="s">
        <v>22</v>
      </c>
      <c r="C326" s="1" t="s">
        <v>16</v>
      </c>
      <c r="D326" s="4">
        <v>45811</v>
      </c>
      <c r="E326" s="2">
        <f t="shared" si="523"/>
        <v>106</v>
      </c>
      <c r="F326" s="2">
        <v>3</v>
      </c>
      <c r="G326" s="1" t="s">
        <v>40</v>
      </c>
      <c r="I326" s="1">
        <v>2</v>
      </c>
      <c r="J326" s="1">
        <v>1</v>
      </c>
      <c r="K326" s="2"/>
      <c r="L326" s="2"/>
      <c r="M326" s="2"/>
      <c r="N326" s="2"/>
      <c r="P326" s="2">
        <f t="shared" si="585"/>
        <v>0</v>
      </c>
      <c r="Q326" s="2">
        <f t="shared" si="586"/>
        <v>1</v>
      </c>
      <c r="R326" s="2">
        <f t="shared" si="587"/>
        <v>1</v>
      </c>
      <c r="S326" s="2">
        <f t="shared" si="588"/>
        <v>0</v>
      </c>
      <c r="T326" s="2"/>
      <c r="U326" s="2"/>
      <c r="V326" s="2"/>
      <c r="W326" s="11"/>
      <c r="X326" s="11"/>
      <c r="Y326" s="11"/>
    </row>
    <row r="327" spans="1:25">
      <c r="A327" s="1" t="s">
        <v>30</v>
      </c>
      <c r="B327" s="1" t="s">
        <v>22</v>
      </c>
      <c r="C327" s="1" t="s">
        <v>16</v>
      </c>
      <c r="D327" s="4">
        <v>45818</v>
      </c>
      <c r="E327" s="2">
        <f t="shared" si="523"/>
        <v>107</v>
      </c>
      <c r="F327" s="2">
        <v>1</v>
      </c>
      <c r="G327" s="1" t="s">
        <v>11</v>
      </c>
      <c r="H327" s="1">
        <v>3</v>
      </c>
      <c r="I327" s="1">
        <v>1</v>
      </c>
      <c r="K327" s="2"/>
      <c r="L327" s="2"/>
      <c r="M327" s="2"/>
      <c r="N327" s="2"/>
      <c r="P327" s="2">
        <f t="shared" ref="P327:P329" si="592">COUNTA(H327)</f>
        <v>1</v>
      </c>
      <c r="Q327" s="2">
        <f t="shared" ref="Q327:Q329" si="593">COUNTA(I327)</f>
        <v>1</v>
      </c>
      <c r="R327" s="2">
        <f t="shared" ref="R327:R329" si="594">COUNTA(J327)</f>
        <v>0</v>
      </c>
      <c r="S327" s="2">
        <f t="shared" ref="S327:S329" si="595">COUNTA(K327)</f>
        <v>0</v>
      </c>
      <c r="T327" s="2">
        <f t="shared" ref="T327:T328" si="596">COUNTA(L327)</f>
        <v>0</v>
      </c>
      <c r="U327" s="2">
        <f t="shared" ref="U327:U328" si="597">COUNTA(M327)</f>
        <v>0</v>
      </c>
      <c r="V327" s="2">
        <f t="shared" ref="V327:V328" si="598">COUNTA(N327)</f>
        <v>0</v>
      </c>
      <c r="W327" s="11" t="str">
        <f t="shared" ref="W327" si="599">IF(SUM(H327:H329)&gt;SUM(I327:I329), "Caleb", "Joshua")</f>
        <v>Caleb</v>
      </c>
      <c r="X327" s="11">
        <f t="shared" ref="X327" si="600">ABS(SUM(H327:H329)-SUM(I327:I329))</f>
        <v>1</v>
      </c>
      <c r="Y327" s="11">
        <f t="shared" ref="Y327" si="601">SUM(H327:H329, I327:I329)</f>
        <v>11</v>
      </c>
    </row>
    <row r="328" spans="1:25">
      <c r="A328" s="1" t="s">
        <v>30</v>
      </c>
      <c r="B328" s="1" t="s">
        <v>22</v>
      </c>
      <c r="C328" s="1" t="s">
        <v>16</v>
      </c>
      <c r="D328" s="4">
        <v>45818</v>
      </c>
      <c r="E328" s="2">
        <f t="shared" si="523"/>
        <v>107</v>
      </c>
      <c r="F328" s="2">
        <v>2</v>
      </c>
      <c r="G328" s="1" t="s">
        <v>11</v>
      </c>
      <c r="H328" s="1">
        <v>0</v>
      </c>
      <c r="I328" s="1">
        <v>3</v>
      </c>
      <c r="K328" s="2"/>
      <c r="L328" s="2"/>
      <c r="M328" s="2"/>
      <c r="N328" s="2"/>
      <c r="P328" s="2">
        <f t="shared" si="592"/>
        <v>1</v>
      </c>
      <c r="Q328" s="2">
        <f t="shared" si="593"/>
        <v>1</v>
      </c>
      <c r="R328" s="2">
        <f t="shared" si="594"/>
        <v>0</v>
      </c>
      <c r="S328" s="2">
        <f t="shared" si="595"/>
        <v>0</v>
      </c>
      <c r="T328" s="2">
        <f t="shared" si="596"/>
        <v>0</v>
      </c>
      <c r="U328" s="2">
        <f t="shared" si="597"/>
        <v>0</v>
      </c>
      <c r="V328" s="2">
        <f t="shared" si="598"/>
        <v>0</v>
      </c>
      <c r="W328" s="11"/>
      <c r="X328" s="11"/>
      <c r="Y328" s="11"/>
    </row>
    <row r="329" spans="1:25">
      <c r="A329" s="1" t="s">
        <v>30</v>
      </c>
      <c r="B329" s="1" t="s">
        <v>22</v>
      </c>
      <c r="C329" s="1" t="s">
        <v>16</v>
      </c>
      <c r="D329" s="4">
        <v>45818</v>
      </c>
      <c r="E329" s="2">
        <f t="shared" si="523"/>
        <v>107</v>
      </c>
      <c r="F329" s="2">
        <v>3</v>
      </c>
      <c r="G329" s="1" t="s">
        <v>11</v>
      </c>
      <c r="H329" s="1">
        <v>3</v>
      </c>
      <c r="I329" s="1">
        <v>1</v>
      </c>
      <c r="K329" s="2"/>
      <c r="L329" s="2"/>
      <c r="M329" s="2"/>
      <c r="N329" s="2"/>
      <c r="P329" s="2">
        <f t="shared" si="592"/>
        <v>1</v>
      </c>
      <c r="Q329" s="2">
        <f t="shared" si="593"/>
        <v>1</v>
      </c>
      <c r="R329" s="2">
        <f t="shared" si="594"/>
        <v>0</v>
      </c>
      <c r="S329" s="2">
        <f t="shared" si="595"/>
        <v>0</v>
      </c>
      <c r="T329" s="2"/>
      <c r="U329" s="2"/>
      <c r="V329" s="2"/>
      <c r="W329" s="11"/>
      <c r="X329" s="11"/>
      <c r="Y329" s="11"/>
    </row>
    <row r="330" spans="1:25">
      <c r="A330" s="1" t="s">
        <v>30</v>
      </c>
      <c r="B330" s="1" t="s">
        <v>22</v>
      </c>
      <c r="C330" s="1" t="s">
        <v>16</v>
      </c>
      <c r="D330" s="4">
        <v>45819</v>
      </c>
      <c r="E330" s="2">
        <f t="shared" si="523"/>
        <v>108</v>
      </c>
      <c r="F330" s="2">
        <v>1</v>
      </c>
      <c r="G330" s="1" t="s">
        <v>9</v>
      </c>
      <c r="H330" s="1">
        <v>3</v>
      </c>
      <c r="I330" s="1">
        <v>4</v>
      </c>
      <c r="K330" s="2"/>
      <c r="L330" s="2"/>
      <c r="M330" s="2"/>
      <c r="N330" s="2"/>
      <c r="P330" s="2">
        <f t="shared" ref="P330:P332" si="602">COUNTA(H330)</f>
        <v>1</v>
      </c>
      <c r="Q330" s="2">
        <f t="shared" ref="Q330:Q332" si="603">COUNTA(I330)</f>
        <v>1</v>
      </c>
      <c r="R330" s="2">
        <f t="shared" ref="R330:R332" si="604">COUNTA(J330)</f>
        <v>0</v>
      </c>
      <c r="S330" s="2">
        <f t="shared" ref="S330:S332" si="605">COUNTA(K330)</f>
        <v>0</v>
      </c>
      <c r="T330" s="2">
        <f t="shared" ref="T330:T331" si="606">COUNTA(L330)</f>
        <v>0</v>
      </c>
      <c r="U330" s="2">
        <f t="shared" ref="U330:U331" si="607">COUNTA(M330)</f>
        <v>0</v>
      </c>
      <c r="V330" s="2">
        <f t="shared" ref="V330:V331" si="608">COUNTA(N330)</f>
        <v>0</v>
      </c>
      <c r="W330" s="11" t="str">
        <f t="shared" ref="W330" si="609">IF(SUM(H330:H332)&gt;SUM(I330:I332), "Caleb", "Joshua")</f>
        <v>Caleb</v>
      </c>
      <c r="X330" s="11">
        <f t="shared" ref="X330" si="610">ABS(SUM(H330:H332)-SUM(I330:I332))</f>
        <v>2</v>
      </c>
      <c r="Y330" s="11">
        <f t="shared" ref="Y330" si="611">SUM(H330:H332, I330:I332)</f>
        <v>14</v>
      </c>
    </row>
    <row r="331" spans="1:25">
      <c r="A331" s="1" t="s">
        <v>30</v>
      </c>
      <c r="B331" s="1" t="s">
        <v>22</v>
      </c>
      <c r="C331" s="1" t="s">
        <v>16</v>
      </c>
      <c r="D331" s="4">
        <v>45819</v>
      </c>
      <c r="E331" s="2">
        <f t="shared" si="523"/>
        <v>108</v>
      </c>
      <c r="F331" s="2">
        <v>2</v>
      </c>
      <c r="G331" s="1" t="s">
        <v>9</v>
      </c>
      <c r="H331" s="1">
        <v>0</v>
      </c>
      <c r="I331" s="1">
        <v>1</v>
      </c>
      <c r="K331" s="2"/>
      <c r="L331" s="2"/>
      <c r="M331" s="2"/>
      <c r="N331" s="2"/>
      <c r="P331" s="2">
        <f t="shared" si="602"/>
        <v>1</v>
      </c>
      <c r="Q331" s="2">
        <f t="shared" si="603"/>
        <v>1</v>
      </c>
      <c r="R331" s="2">
        <f t="shared" si="604"/>
        <v>0</v>
      </c>
      <c r="S331" s="2">
        <f t="shared" si="605"/>
        <v>0</v>
      </c>
      <c r="T331" s="2">
        <f t="shared" si="606"/>
        <v>0</v>
      </c>
      <c r="U331" s="2">
        <f t="shared" si="607"/>
        <v>0</v>
      </c>
      <c r="V331" s="2">
        <f t="shared" si="608"/>
        <v>0</v>
      </c>
      <c r="W331" s="11"/>
      <c r="X331" s="11"/>
      <c r="Y331" s="11"/>
    </row>
    <row r="332" spans="1:25">
      <c r="A332" s="1" t="s">
        <v>30</v>
      </c>
      <c r="B332" s="1" t="s">
        <v>22</v>
      </c>
      <c r="C332" s="1" t="s">
        <v>16</v>
      </c>
      <c r="D332" s="4">
        <v>45819</v>
      </c>
      <c r="E332" s="2">
        <f t="shared" si="523"/>
        <v>108</v>
      </c>
      <c r="F332" s="2">
        <v>3</v>
      </c>
      <c r="G332" s="1" t="s">
        <v>9</v>
      </c>
      <c r="H332" s="1">
        <v>5</v>
      </c>
      <c r="I332" s="1">
        <v>1</v>
      </c>
      <c r="K332" s="2"/>
      <c r="L332" s="2"/>
      <c r="M332" s="2"/>
      <c r="N332" s="2"/>
      <c r="P332" s="2">
        <f t="shared" si="602"/>
        <v>1</v>
      </c>
      <c r="Q332" s="2">
        <f t="shared" si="603"/>
        <v>1</v>
      </c>
      <c r="R332" s="2">
        <f t="shared" si="604"/>
        <v>0</v>
      </c>
      <c r="S332" s="2">
        <f t="shared" si="605"/>
        <v>0</v>
      </c>
      <c r="T332" s="2"/>
      <c r="U332" s="2"/>
      <c r="V332" s="2"/>
      <c r="W332" s="11"/>
      <c r="X332" s="11"/>
      <c r="Y332" s="11"/>
    </row>
    <row r="333" spans="1:25">
      <c r="A333" s="1" t="s">
        <v>30</v>
      </c>
      <c r="B333" s="1" t="s">
        <v>22</v>
      </c>
      <c r="C333" s="1" t="s">
        <v>16</v>
      </c>
      <c r="D333" s="4">
        <v>45820</v>
      </c>
      <c r="E333" s="2">
        <f t="shared" si="523"/>
        <v>109</v>
      </c>
      <c r="F333" s="2">
        <v>1</v>
      </c>
      <c r="G333" s="1" t="s">
        <v>11</v>
      </c>
      <c r="H333" s="1">
        <v>3</v>
      </c>
      <c r="I333" s="1">
        <v>3</v>
      </c>
      <c r="K333" s="2"/>
      <c r="L333" s="2"/>
      <c r="M333" s="2"/>
      <c r="N333" s="2"/>
      <c r="P333" s="2">
        <f t="shared" ref="P333:P335" si="612">COUNTA(H333)</f>
        <v>1</v>
      </c>
      <c r="Q333" s="2">
        <f t="shared" ref="Q333:Q335" si="613">COUNTA(I333)</f>
        <v>1</v>
      </c>
      <c r="R333" s="2">
        <f t="shared" ref="R333:R335" si="614">COUNTA(J333)</f>
        <v>0</v>
      </c>
      <c r="S333" s="2">
        <f t="shared" ref="S333:S335" si="615">COUNTA(K333)</f>
        <v>0</v>
      </c>
      <c r="T333" s="2">
        <f t="shared" ref="T333:T334" si="616">COUNTA(L333)</f>
        <v>0</v>
      </c>
      <c r="U333" s="2">
        <f t="shared" ref="U333:U334" si="617">COUNTA(M333)</f>
        <v>0</v>
      </c>
      <c r="V333" s="2">
        <f t="shared" ref="V333:V334" si="618">COUNTA(N333)</f>
        <v>0</v>
      </c>
      <c r="W333" s="11" t="str">
        <f t="shared" ref="W333" si="619">IF(SUM(H333:H335)&gt;SUM(I333:I335), "Caleb", "Joshua")</f>
        <v>Joshua</v>
      </c>
      <c r="X333" s="11">
        <f t="shared" ref="X333" si="620">ABS(SUM(H333:H335)-SUM(I333:I335))</f>
        <v>3</v>
      </c>
      <c r="Y333" s="11">
        <f t="shared" ref="Y333" si="621">SUM(H333:H335, I333:I335)</f>
        <v>13</v>
      </c>
    </row>
    <row r="334" spans="1:25">
      <c r="A334" s="1" t="s">
        <v>30</v>
      </c>
      <c r="B334" s="1" t="s">
        <v>22</v>
      </c>
      <c r="C334" s="1" t="s">
        <v>16</v>
      </c>
      <c r="D334" s="4">
        <v>45820</v>
      </c>
      <c r="E334" s="2">
        <f t="shared" si="523"/>
        <v>109</v>
      </c>
      <c r="F334" s="2">
        <v>2</v>
      </c>
      <c r="G334" s="1" t="s">
        <v>11</v>
      </c>
      <c r="H334" s="1">
        <v>0</v>
      </c>
      <c r="I334" s="1">
        <v>0</v>
      </c>
      <c r="K334" s="2"/>
      <c r="L334" s="2"/>
      <c r="M334" s="2"/>
      <c r="N334" s="2"/>
      <c r="P334" s="2">
        <f t="shared" si="612"/>
        <v>1</v>
      </c>
      <c r="Q334" s="2">
        <f t="shared" si="613"/>
        <v>1</v>
      </c>
      <c r="R334" s="2">
        <f t="shared" si="614"/>
        <v>0</v>
      </c>
      <c r="S334" s="2">
        <f t="shared" si="615"/>
        <v>0</v>
      </c>
      <c r="T334" s="2">
        <f t="shared" si="616"/>
        <v>0</v>
      </c>
      <c r="U334" s="2">
        <f t="shared" si="617"/>
        <v>0</v>
      </c>
      <c r="V334" s="2">
        <f t="shared" si="618"/>
        <v>0</v>
      </c>
      <c r="W334" s="11"/>
      <c r="X334" s="11"/>
      <c r="Y334" s="11"/>
    </row>
    <row r="335" spans="1:25">
      <c r="A335" s="1" t="s">
        <v>30</v>
      </c>
      <c r="B335" s="1" t="s">
        <v>22</v>
      </c>
      <c r="C335" s="1" t="s">
        <v>16</v>
      </c>
      <c r="D335" s="4">
        <v>45820</v>
      </c>
      <c r="E335" s="2">
        <f t="shared" si="523"/>
        <v>109</v>
      </c>
      <c r="F335" s="2">
        <v>3</v>
      </c>
      <c r="G335" s="1" t="s">
        <v>11</v>
      </c>
      <c r="H335" s="1">
        <v>2</v>
      </c>
      <c r="I335" s="1">
        <v>5</v>
      </c>
      <c r="K335" s="2"/>
      <c r="L335" s="2"/>
      <c r="M335" s="2"/>
      <c r="N335" s="2"/>
      <c r="P335" s="2">
        <f t="shared" si="612"/>
        <v>1</v>
      </c>
      <c r="Q335" s="2">
        <f t="shared" si="613"/>
        <v>1</v>
      </c>
      <c r="R335" s="2">
        <f t="shared" si="614"/>
        <v>0</v>
      </c>
      <c r="S335" s="2">
        <f t="shared" si="615"/>
        <v>0</v>
      </c>
      <c r="T335" s="2"/>
      <c r="U335" s="2"/>
      <c r="V335" s="2"/>
      <c r="W335" s="11"/>
      <c r="X335" s="11"/>
      <c r="Y335" s="11"/>
    </row>
    <row r="336" spans="1:25">
      <c r="A336" s="1" t="s">
        <v>30</v>
      </c>
      <c r="B336" s="1" t="s">
        <v>22</v>
      </c>
      <c r="C336" s="1" t="s">
        <v>16</v>
      </c>
      <c r="D336" s="4">
        <v>45821</v>
      </c>
      <c r="E336" s="2">
        <f t="shared" si="523"/>
        <v>110</v>
      </c>
      <c r="F336" s="2">
        <v>1</v>
      </c>
      <c r="G336" s="1" t="s">
        <v>11</v>
      </c>
      <c r="H336" s="1">
        <v>3</v>
      </c>
      <c r="I336" s="1">
        <v>0</v>
      </c>
      <c r="K336" s="2"/>
      <c r="L336" s="2"/>
      <c r="M336" s="2"/>
      <c r="N336" s="2"/>
      <c r="P336" s="2">
        <f t="shared" ref="P336:P338" si="622">COUNTA(H336)</f>
        <v>1</v>
      </c>
      <c r="Q336" s="2">
        <f t="shared" ref="Q336:Q338" si="623">COUNTA(I336)</f>
        <v>1</v>
      </c>
      <c r="R336" s="2">
        <f t="shared" ref="R336:R338" si="624">COUNTA(J336)</f>
        <v>0</v>
      </c>
      <c r="S336" s="2">
        <f t="shared" ref="S336:S338" si="625">COUNTA(K336)</f>
        <v>0</v>
      </c>
      <c r="T336" s="2">
        <f t="shared" ref="T336:T337" si="626">COUNTA(L336)</f>
        <v>0</v>
      </c>
      <c r="U336" s="2">
        <f t="shared" ref="U336:U337" si="627">COUNTA(M336)</f>
        <v>0</v>
      </c>
      <c r="V336" s="2">
        <f t="shared" ref="V336:V337" si="628">COUNTA(N336)</f>
        <v>0</v>
      </c>
      <c r="W336" s="11" t="str">
        <f t="shared" ref="W336" si="629">IF(SUM(H336:H338)&gt;SUM(I336:I338), "Caleb", "Joshua")</f>
        <v>Caleb</v>
      </c>
      <c r="X336" s="11">
        <f t="shared" ref="X336" si="630">ABS(SUM(H336:H338)-SUM(I336:I338))</f>
        <v>2</v>
      </c>
      <c r="Y336" s="11">
        <f t="shared" ref="Y336" si="631">SUM(H336:H338, I336:I338)</f>
        <v>8</v>
      </c>
    </row>
    <row r="337" spans="1:25">
      <c r="A337" s="1" t="s">
        <v>30</v>
      </c>
      <c r="B337" s="1" t="s">
        <v>22</v>
      </c>
      <c r="C337" s="1" t="s">
        <v>16</v>
      </c>
      <c r="D337" s="4">
        <v>45821</v>
      </c>
      <c r="E337" s="2">
        <f t="shared" si="523"/>
        <v>110</v>
      </c>
      <c r="F337" s="2">
        <v>2</v>
      </c>
      <c r="G337" s="1" t="s">
        <v>11</v>
      </c>
      <c r="H337" s="1">
        <v>1</v>
      </c>
      <c r="I337" s="1">
        <v>3</v>
      </c>
      <c r="K337" s="2"/>
      <c r="L337" s="2"/>
      <c r="M337" s="2"/>
      <c r="N337" s="2"/>
      <c r="P337" s="2">
        <f t="shared" si="622"/>
        <v>1</v>
      </c>
      <c r="Q337" s="2">
        <f t="shared" si="623"/>
        <v>1</v>
      </c>
      <c r="R337" s="2">
        <f t="shared" si="624"/>
        <v>0</v>
      </c>
      <c r="S337" s="2">
        <f t="shared" si="625"/>
        <v>0</v>
      </c>
      <c r="T337" s="2">
        <f t="shared" si="626"/>
        <v>0</v>
      </c>
      <c r="U337" s="2">
        <f t="shared" si="627"/>
        <v>0</v>
      </c>
      <c r="V337" s="2">
        <f t="shared" si="628"/>
        <v>0</v>
      </c>
      <c r="W337" s="11"/>
      <c r="X337" s="11"/>
      <c r="Y337" s="11"/>
    </row>
    <row r="338" spans="1:25">
      <c r="A338" s="1" t="s">
        <v>30</v>
      </c>
      <c r="B338" s="1" t="s">
        <v>22</v>
      </c>
      <c r="C338" s="1" t="s">
        <v>16</v>
      </c>
      <c r="D338" s="4">
        <v>45821</v>
      </c>
      <c r="E338" s="2">
        <f t="shared" si="523"/>
        <v>110</v>
      </c>
      <c r="F338" s="2">
        <v>3</v>
      </c>
      <c r="G338" s="1" t="s">
        <v>11</v>
      </c>
      <c r="H338" s="1">
        <v>1</v>
      </c>
      <c r="I338" s="1">
        <v>0</v>
      </c>
      <c r="K338" s="2"/>
      <c r="L338" s="2"/>
      <c r="M338" s="2"/>
      <c r="N338" s="2"/>
      <c r="P338" s="2">
        <f t="shared" si="622"/>
        <v>1</v>
      </c>
      <c r="Q338" s="2">
        <f t="shared" si="623"/>
        <v>1</v>
      </c>
      <c r="R338" s="2">
        <f t="shared" si="624"/>
        <v>0</v>
      </c>
      <c r="S338" s="2">
        <f t="shared" si="625"/>
        <v>0</v>
      </c>
      <c r="T338" s="2"/>
      <c r="U338" s="2"/>
      <c r="V338" s="2"/>
      <c r="W338" s="11"/>
      <c r="X338" s="11"/>
      <c r="Y338" s="11"/>
    </row>
    <row r="339" spans="1:25">
      <c r="A339" s="1" t="s">
        <v>30</v>
      </c>
      <c r="B339" s="1" t="s">
        <v>22</v>
      </c>
      <c r="C339" s="1" t="s">
        <v>16</v>
      </c>
      <c r="D339" s="4">
        <v>45824</v>
      </c>
      <c r="E339" s="2">
        <f t="shared" si="523"/>
        <v>111</v>
      </c>
      <c r="F339" s="2">
        <v>1</v>
      </c>
      <c r="G339" s="1" t="s">
        <v>9</v>
      </c>
      <c r="H339" s="1">
        <v>3</v>
      </c>
      <c r="I339" s="1">
        <v>0</v>
      </c>
      <c r="K339" s="2"/>
      <c r="L339" s="2"/>
      <c r="M339" s="2"/>
      <c r="N339" s="2"/>
      <c r="P339" s="2">
        <f t="shared" ref="P339:P341" si="632">COUNTA(H339)</f>
        <v>1</v>
      </c>
      <c r="Q339" s="2">
        <f t="shared" ref="Q339:Q341" si="633">COUNTA(I339)</f>
        <v>1</v>
      </c>
      <c r="R339" s="2">
        <f t="shared" ref="R339:R341" si="634">COUNTA(J339)</f>
        <v>0</v>
      </c>
      <c r="S339" s="2">
        <f t="shared" ref="S339:S341" si="635">COUNTA(K339)</f>
        <v>0</v>
      </c>
      <c r="T339" s="2">
        <f t="shared" ref="T339:T340" si="636">COUNTA(L339)</f>
        <v>0</v>
      </c>
      <c r="U339" s="2">
        <f t="shared" ref="U339:U340" si="637">COUNTA(M339)</f>
        <v>0</v>
      </c>
      <c r="V339" s="2">
        <f t="shared" ref="V339:V340" si="638">COUNTA(N339)</f>
        <v>0</v>
      </c>
      <c r="W339" s="11" t="str">
        <f t="shared" ref="W339" si="639">IF(SUM(H339:H341)&gt;SUM(I339:I341), "Caleb", "Joshua")</f>
        <v>Caleb</v>
      </c>
      <c r="X339" s="11">
        <f t="shared" ref="X339" si="640">ABS(SUM(H339:H341)-SUM(I339:I341))</f>
        <v>3</v>
      </c>
      <c r="Y339" s="11">
        <f t="shared" ref="Y339" si="641">SUM(H339:H341, I339:I341)</f>
        <v>11</v>
      </c>
    </row>
    <row r="340" spans="1:25">
      <c r="A340" s="1" t="s">
        <v>30</v>
      </c>
      <c r="B340" s="1" t="s">
        <v>22</v>
      </c>
      <c r="C340" s="1" t="s">
        <v>16</v>
      </c>
      <c r="D340" s="4">
        <v>45824</v>
      </c>
      <c r="E340" s="2">
        <f t="shared" si="523"/>
        <v>111</v>
      </c>
      <c r="F340" s="2">
        <v>2</v>
      </c>
      <c r="G340" s="1" t="s">
        <v>9</v>
      </c>
      <c r="H340" s="1">
        <v>4</v>
      </c>
      <c r="I340" s="1">
        <v>0</v>
      </c>
      <c r="K340" s="2"/>
      <c r="L340" s="2"/>
      <c r="M340" s="2"/>
      <c r="N340" s="2"/>
      <c r="P340" s="2">
        <f t="shared" si="632"/>
        <v>1</v>
      </c>
      <c r="Q340" s="2">
        <f t="shared" si="633"/>
        <v>1</v>
      </c>
      <c r="R340" s="2">
        <f t="shared" si="634"/>
        <v>0</v>
      </c>
      <c r="S340" s="2">
        <f t="shared" si="635"/>
        <v>0</v>
      </c>
      <c r="T340" s="2">
        <f t="shared" si="636"/>
        <v>0</v>
      </c>
      <c r="U340" s="2">
        <f t="shared" si="637"/>
        <v>0</v>
      </c>
      <c r="V340" s="2">
        <f t="shared" si="638"/>
        <v>0</v>
      </c>
      <c r="W340" s="11"/>
      <c r="X340" s="11"/>
      <c r="Y340" s="11"/>
    </row>
    <row r="341" spans="1:25">
      <c r="A341" s="1" t="s">
        <v>30</v>
      </c>
      <c r="B341" s="1" t="s">
        <v>22</v>
      </c>
      <c r="C341" s="1" t="s">
        <v>16</v>
      </c>
      <c r="D341" s="4">
        <v>45824</v>
      </c>
      <c r="E341" s="2">
        <f t="shared" si="523"/>
        <v>111</v>
      </c>
      <c r="F341" s="2">
        <v>3</v>
      </c>
      <c r="G341" s="1" t="s">
        <v>9</v>
      </c>
      <c r="H341" s="1">
        <v>0</v>
      </c>
      <c r="I341" s="1">
        <v>4</v>
      </c>
      <c r="K341" s="2"/>
      <c r="L341" s="2"/>
      <c r="M341" s="2"/>
      <c r="N341" s="2"/>
      <c r="P341" s="2">
        <f t="shared" si="632"/>
        <v>1</v>
      </c>
      <c r="Q341" s="2">
        <f t="shared" si="633"/>
        <v>1</v>
      </c>
      <c r="R341" s="2">
        <f t="shared" si="634"/>
        <v>0</v>
      </c>
      <c r="S341" s="2">
        <f t="shared" si="635"/>
        <v>0</v>
      </c>
      <c r="T341" s="2"/>
      <c r="U341" s="2"/>
      <c r="V341" s="2"/>
      <c r="W341" s="11"/>
      <c r="X341" s="11"/>
      <c r="Y341" s="11"/>
    </row>
    <row r="342" spans="1:25">
      <c r="A342" s="1" t="s">
        <v>30</v>
      </c>
      <c r="B342" s="1" t="s">
        <v>22</v>
      </c>
      <c r="C342" s="1" t="s">
        <v>16</v>
      </c>
      <c r="D342" s="4">
        <v>45824</v>
      </c>
      <c r="E342" s="2">
        <f t="shared" si="523"/>
        <v>112</v>
      </c>
      <c r="F342" s="2">
        <v>1</v>
      </c>
      <c r="G342" s="1" t="s">
        <v>76</v>
      </c>
      <c r="H342" s="1">
        <v>2</v>
      </c>
      <c r="I342" s="1">
        <v>0</v>
      </c>
      <c r="J342" s="1">
        <v>1</v>
      </c>
      <c r="K342" s="2">
        <v>0</v>
      </c>
      <c r="L342" s="2"/>
      <c r="M342" s="2"/>
      <c r="N342" s="2"/>
      <c r="P342" s="2">
        <f t="shared" ref="P342:P344" si="642">COUNTA(H342)</f>
        <v>1</v>
      </c>
      <c r="Q342" s="2">
        <f t="shared" ref="Q342:Q344" si="643">COUNTA(I342)</f>
        <v>1</v>
      </c>
      <c r="R342" s="2">
        <f t="shared" ref="R342:R344" si="644">COUNTA(J342)</f>
        <v>1</v>
      </c>
      <c r="S342" s="2">
        <f t="shared" ref="S342:S344" si="645">COUNTA(K342)</f>
        <v>1</v>
      </c>
      <c r="T342" s="2">
        <f t="shared" ref="T342:T343" si="646">COUNTA(L342)</f>
        <v>0</v>
      </c>
      <c r="U342" s="2">
        <f t="shared" ref="U342:U343" si="647">COUNTA(M342)</f>
        <v>0</v>
      </c>
      <c r="V342" s="2">
        <f t="shared" ref="V342:V343" si="648">COUNTA(N342)</f>
        <v>0</v>
      </c>
      <c r="W342" s="11" t="str">
        <f t="shared" ref="W342" si="649">IF(SUM(H342:H344)&gt;SUM(I342:I344), "Caleb", "Joshua")</f>
        <v>Caleb</v>
      </c>
      <c r="X342" s="11">
        <f t="shared" ref="X342" si="650">ABS(SUM(H342:H344)-SUM(I342:I344))</f>
        <v>2</v>
      </c>
      <c r="Y342" s="11">
        <f t="shared" ref="Y342" si="651">SUM(H342:H344, I342:I344)</f>
        <v>4</v>
      </c>
    </row>
    <row r="343" spans="1:25">
      <c r="A343" s="1" t="s">
        <v>30</v>
      </c>
      <c r="B343" s="1" t="s">
        <v>22</v>
      </c>
      <c r="C343" s="1" t="s">
        <v>16</v>
      </c>
      <c r="D343" s="4">
        <v>45824</v>
      </c>
      <c r="E343" s="2">
        <f t="shared" si="523"/>
        <v>112</v>
      </c>
      <c r="F343" s="2">
        <v>2</v>
      </c>
      <c r="G343" s="1" t="s">
        <v>76</v>
      </c>
      <c r="H343" s="1">
        <v>0</v>
      </c>
      <c r="I343" s="1">
        <v>1</v>
      </c>
      <c r="J343" s="1">
        <v>1</v>
      </c>
      <c r="K343" s="2">
        <v>3</v>
      </c>
      <c r="L343" s="2"/>
      <c r="M343" s="2"/>
      <c r="N343" s="2"/>
      <c r="P343" s="2">
        <f t="shared" si="642"/>
        <v>1</v>
      </c>
      <c r="Q343" s="2">
        <f t="shared" si="643"/>
        <v>1</v>
      </c>
      <c r="R343" s="2">
        <f t="shared" si="644"/>
        <v>1</v>
      </c>
      <c r="S343" s="2">
        <f t="shared" si="645"/>
        <v>1</v>
      </c>
      <c r="T343" s="2">
        <f t="shared" si="646"/>
        <v>0</v>
      </c>
      <c r="U343" s="2">
        <f t="shared" si="647"/>
        <v>0</v>
      </c>
      <c r="V343" s="2">
        <f t="shared" si="648"/>
        <v>0</v>
      </c>
      <c r="W343" s="11"/>
      <c r="X343" s="11"/>
      <c r="Y343" s="11"/>
    </row>
    <row r="344" spans="1:25">
      <c r="A344" s="1" t="s">
        <v>30</v>
      </c>
      <c r="B344" s="1" t="s">
        <v>22</v>
      </c>
      <c r="C344" s="1" t="s">
        <v>16</v>
      </c>
      <c r="D344" s="4">
        <v>45824</v>
      </c>
      <c r="E344" s="2">
        <f t="shared" si="523"/>
        <v>112</v>
      </c>
      <c r="F344" s="2">
        <v>3</v>
      </c>
      <c r="G344" s="1" t="s">
        <v>76</v>
      </c>
      <c r="H344" s="1">
        <v>1</v>
      </c>
      <c r="I344" s="1">
        <v>0</v>
      </c>
      <c r="J344" s="1">
        <v>2</v>
      </c>
      <c r="K344" s="2">
        <v>3</v>
      </c>
      <c r="L344" s="2"/>
      <c r="M344" s="2"/>
      <c r="N344" s="2"/>
      <c r="P344" s="2">
        <f t="shared" si="642"/>
        <v>1</v>
      </c>
      <c r="Q344" s="2">
        <f t="shared" si="643"/>
        <v>1</v>
      </c>
      <c r="R344" s="2">
        <f t="shared" si="644"/>
        <v>1</v>
      </c>
      <c r="S344" s="2">
        <f t="shared" si="645"/>
        <v>1</v>
      </c>
      <c r="T344" s="2"/>
      <c r="U344" s="2"/>
      <c r="V344" s="2"/>
      <c r="W344" s="11"/>
      <c r="X344" s="11"/>
      <c r="Y344" s="11"/>
    </row>
    <row r="345" spans="1:25">
      <c r="A345" s="1" t="s">
        <v>30</v>
      </c>
      <c r="B345" s="1" t="s">
        <v>22</v>
      </c>
      <c r="C345" s="1" t="s">
        <v>16</v>
      </c>
      <c r="D345" s="4">
        <v>45825</v>
      </c>
      <c r="E345" s="2">
        <f t="shared" si="523"/>
        <v>113</v>
      </c>
      <c r="F345" s="2">
        <v>1</v>
      </c>
      <c r="G345" s="1" t="s">
        <v>11</v>
      </c>
      <c r="H345" s="1">
        <v>6</v>
      </c>
      <c r="I345" s="1">
        <v>2</v>
      </c>
      <c r="K345" s="2"/>
      <c r="L345" s="2"/>
      <c r="M345" s="2"/>
      <c r="N345" s="2"/>
      <c r="P345" s="2">
        <f t="shared" ref="P345:P347" si="652">COUNTA(H345)</f>
        <v>1</v>
      </c>
      <c r="Q345" s="2">
        <f t="shared" ref="Q345:Q347" si="653">COUNTA(I345)</f>
        <v>1</v>
      </c>
      <c r="R345" s="2">
        <f t="shared" ref="R345:R347" si="654">COUNTA(J345)</f>
        <v>0</v>
      </c>
      <c r="S345" s="2">
        <f t="shared" ref="S345:S347" si="655">COUNTA(K345)</f>
        <v>0</v>
      </c>
      <c r="T345" s="2">
        <f t="shared" ref="T345:T346" si="656">COUNTA(L345)</f>
        <v>0</v>
      </c>
      <c r="U345" s="2">
        <f t="shared" ref="U345:U346" si="657">COUNTA(M345)</f>
        <v>0</v>
      </c>
      <c r="V345" s="2">
        <f t="shared" ref="V345:V346" si="658">COUNTA(N345)</f>
        <v>0</v>
      </c>
      <c r="W345" s="11" t="str">
        <f t="shared" ref="W345" si="659">IF(SUM(H345:H347)&gt;SUM(I345:I347), "Caleb", "Joshua")</f>
        <v>Caleb</v>
      </c>
      <c r="X345" s="11">
        <f t="shared" ref="X345" si="660">ABS(SUM(H345:H347)-SUM(I345:I347))</f>
        <v>5</v>
      </c>
      <c r="Y345" s="11">
        <f t="shared" ref="Y345" si="661">SUM(H345:H347, I345:I347)</f>
        <v>19</v>
      </c>
    </row>
    <row r="346" spans="1:25">
      <c r="A346" s="1" t="s">
        <v>30</v>
      </c>
      <c r="B346" s="1" t="s">
        <v>22</v>
      </c>
      <c r="C346" s="1" t="s">
        <v>16</v>
      </c>
      <c r="D346" s="4">
        <v>45825</v>
      </c>
      <c r="E346" s="2">
        <f t="shared" si="523"/>
        <v>113</v>
      </c>
      <c r="F346" s="2">
        <v>2</v>
      </c>
      <c r="G346" s="1" t="s">
        <v>11</v>
      </c>
      <c r="H346" s="1">
        <v>2</v>
      </c>
      <c r="I346" s="1">
        <v>0</v>
      </c>
      <c r="K346" s="2"/>
      <c r="L346" s="2"/>
      <c r="M346" s="2"/>
      <c r="N346" s="2"/>
      <c r="P346" s="2">
        <f t="shared" si="652"/>
        <v>1</v>
      </c>
      <c r="Q346" s="2">
        <f t="shared" si="653"/>
        <v>1</v>
      </c>
      <c r="R346" s="2">
        <f t="shared" si="654"/>
        <v>0</v>
      </c>
      <c r="S346" s="2">
        <f t="shared" si="655"/>
        <v>0</v>
      </c>
      <c r="T346" s="2">
        <f t="shared" si="656"/>
        <v>0</v>
      </c>
      <c r="U346" s="2">
        <f t="shared" si="657"/>
        <v>0</v>
      </c>
      <c r="V346" s="2">
        <f t="shared" si="658"/>
        <v>0</v>
      </c>
      <c r="W346" s="11"/>
      <c r="X346" s="11"/>
      <c r="Y346" s="11"/>
    </row>
    <row r="347" spans="1:25">
      <c r="A347" s="1" t="s">
        <v>30</v>
      </c>
      <c r="B347" s="1" t="s">
        <v>22</v>
      </c>
      <c r="C347" s="1" t="s">
        <v>16</v>
      </c>
      <c r="D347" s="4">
        <v>45825</v>
      </c>
      <c r="E347" s="2">
        <f t="shared" si="523"/>
        <v>113</v>
      </c>
      <c r="F347" s="2">
        <v>3</v>
      </c>
      <c r="G347" s="1" t="s">
        <v>11</v>
      </c>
      <c r="H347" s="1">
        <v>4</v>
      </c>
      <c r="I347" s="1">
        <v>5</v>
      </c>
      <c r="K347" s="2"/>
      <c r="L347" s="2"/>
      <c r="M347" s="2"/>
      <c r="N347" s="2"/>
      <c r="P347" s="2">
        <f t="shared" si="652"/>
        <v>1</v>
      </c>
      <c r="Q347" s="2">
        <f t="shared" si="653"/>
        <v>1</v>
      </c>
      <c r="R347" s="2">
        <f t="shared" si="654"/>
        <v>0</v>
      </c>
      <c r="S347" s="2">
        <f t="shared" si="655"/>
        <v>0</v>
      </c>
      <c r="T347" s="2"/>
      <c r="U347" s="2"/>
      <c r="V347" s="2"/>
      <c r="W347" s="11"/>
      <c r="X347" s="11"/>
      <c r="Y347" s="11"/>
    </row>
    <row r="348" spans="1:25">
      <c r="A348" s="1" t="s">
        <v>30</v>
      </c>
      <c r="B348" s="1" t="s">
        <v>22</v>
      </c>
      <c r="C348" s="1" t="s">
        <v>16</v>
      </c>
      <c r="D348" s="4">
        <v>45825</v>
      </c>
      <c r="E348" s="2">
        <f t="shared" si="523"/>
        <v>114</v>
      </c>
      <c r="F348" s="2">
        <v>1</v>
      </c>
      <c r="G348" s="1" t="s">
        <v>8</v>
      </c>
      <c r="H348" s="1">
        <v>0</v>
      </c>
      <c r="I348" s="1">
        <v>2</v>
      </c>
      <c r="J348" s="1">
        <v>1</v>
      </c>
      <c r="K348" s="2"/>
      <c r="L348" s="2"/>
      <c r="M348" s="2"/>
      <c r="N348" s="2"/>
      <c r="P348" s="2">
        <f t="shared" ref="P348:P350" si="662">COUNTA(H348)</f>
        <v>1</v>
      </c>
      <c r="Q348" s="2">
        <f t="shared" ref="Q348:Q350" si="663">COUNTA(I348)</f>
        <v>1</v>
      </c>
      <c r="R348" s="2">
        <f t="shared" ref="R348:R350" si="664">COUNTA(J348)</f>
        <v>1</v>
      </c>
      <c r="S348" s="2">
        <f t="shared" ref="S348:S350" si="665">COUNTA(K348)</f>
        <v>0</v>
      </c>
      <c r="T348" s="2">
        <f t="shared" ref="T348:T349" si="666">COUNTA(L348)</f>
        <v>0</v>
      </c>
      <c r="U348" s="2">
        <f t="shared" ref="U348:U349" si="667">COUNTA(M348)</f>
        <v>0</v>
      </c>
      <c r="V348" s="2">
        <f t="shared" ref="V348:V349" si="668">COUNTA(N348)</f>
        <v>0</v>
      </c>
      <c r="W348" s="11" t="str">
        <f t="shared" ref="W348" si="669">IF(SUM(H348:H350)&gt;SUM(I348:I350), "Caleb", "Joshua")</f>
        <v>Joshua</v>
      </c>
      <c r="X348" s="11">
        <f t="shared" ref="X348" si="670">ABS(SUM(H348:H350)-SUM(I348:I350))</f>
        <v>11</v>
      </c>
      <c r="Y348" s="11">
        <f t="shared" ref="Y348" si="671">SUM(H348:H350, I348:I350)</f>
        <v>11</v>
      </c>
    </row>
    <row r="349" spans="1:25">
      <c r="A349" s="1" t="s">
        <v>30</v>
      </c>
      <c r="B349" s="1" t="s">
        <v>22</v>
      </c>
      <c r="C349" s="1" t="s">
        <v>16</v>
      </c>
      <c r="D349" s="4">
        <v>45825</v>
      </c>
      <c r="E349" s="2">
        <f t="shared" si="523"/>
        <v>114</v>
      </c>
      <c r="F349" s="2">
        <v>2</v>
      </c>
      <c r="G349" s="1" t="s">
        <v>8</v>
      </c>
      <c r="H349" s="1">
        <v>0</v>
      </c>
      <c r="I349" s="1">
        <v>6</v>
      </c>
      <c r="J349" s="1">
        <v>0</v>
      </c>
      <c r="K349" s="2"/>
      <c r="L349" s="2"/>
      <c r="M349" s="2"/>
      <c r="N349" s="2"/>
      <c r="P349" s="2">
        <f t="shared" si="662"/>
        <v>1</v>
      </c>
      <c r="Q349" s="2">
        <f t="shared" si="663"/>
        <v>1</v>
      </c>
      <c r="R349" s="2">
        <f t="shared" si="664"/>
        <v>1</v>
      </c>
      <c r="S349" s="2">
        <f t="shared" si="665"/>
        <v>0</v>
      </c>
      <c r="T349" s="2">
        <f t="shared" si="666"/>
        <v>0</v>
      </c>
      <c r="U349" s="2">
        <f t="shared" si="667"/>
        <v>0</v>
      </c>
      <c r="V349" s="2">
        <f t="shared" si="668"/>
        <v>0</v>
      </c>
      <c r="W349" s="11"/>
      <c r="X349" s="11"/>
      <c r="Y349" s="11"/>
    </row>
    <row r="350" spans="1:25">
      <c r="A350" s="1" t="s">
        <v>30</v>
      </c>
      <c r="B350" s="1" t="s">
        <v>22</v>
      </c>
      <c r="C350" s="1" t="s">
        <v>16</v>
      </c>
      <c r="D350" s="4">
        <v>45825</v>
      </c>
      <c r="E350" s="2">
        <f t="shared" si="523"/>
        <v>114</v>
      </c>
      <c r="F350" s="2">
        <v>3</v>
      </c>
      <c r="G350" s="1" t="s">
        <v>8</v>
      </c>
      <c r="H350" s="1">
        <v>0</v>
      </c>
      <c r="I350" s="1">
        <v>3</v>
      </c>
      <c r="J350" s="1">
        <v>0</v>
      </c>
      <c r="K350" s="2"/>
      <c r="L350" s="2"/>
      <c r="M350" s="2"/>
      <c r="N350" s="2"/>
      <c r="P350" s="2">
        <f t="shared" si="662"/>
        <v>1</v>
      </c>
      <c r="Q350" s="2">
        <f t="shared" si="663"/>
        <v>1</v>
      </c>
      <c r="R350" s="2">
        <f t="shared" si="664"/>
        <v>1</v>
      </c>
      <c r="S350" s="2">
        <f t="shared" si="665"/>
        <v>0</v>
      </c>
      <c r="T350" s="2"/>
      <c r="U350" s="2"/>
      <c r="V350" s="2"/>
      <c r="W350" s="11"/>
      <c r="X350" s="11"/>
      <c r="Y350" s="11"/>
    </row>
    <row r="351" spans="1:25">
      <c r="A351" s="1" t="s">
        <v>30</v>
      </c>
      <c r="B351" s="1" t="s">
        <v>21</v>
      </c>
      <c r="C351" s="1" t="s">
        <v>16</v>
      </c>
      <c r="D351" s="4">
        <v>45825</v>
      </c>
      <c r="E351" s="2">
        <f t="shared" si="523"/>
        <v>115</v>
      </c>
      <c r="F351" s="2">
        <v>1</v>
      </c>
      <c r="G351" s="1" t="s">
        <v>8</v>
      </c>
      <c r="H351" s="1">
        <v>9</v>
      </c>
      <c r="I351" s="1">
        <v>4</v>
      </c>
      <c r="J351" s="1">
        <v>1</v>
      </c>
      <c r="K351" s="2"/>
      <c r="L351" s="2"/>
      <c r="M351" s="2"/>
      <c r="N351" s="2"/>
      <c r="P351" s="2">
        <f t="shared" ref="P351:P353" si="672">COUNTA(H351)</f>
        <v>1</v>
      </c>
      <c r="Q351" s="2">
        <f t="shared" ref="Q351:Q353" si="673">COUNTA(I351)</f>
        <v>1</v>
      </c>
      <c r="R351" s="2">
        <f t="shared" ref="R351:R353" si="674">COUNTA(J351)</f>
        <v>1</v>
      </c>
      <c r="S351" s="2">
        <f t="shared" ref="S351:S353" si="675">COUNTA(K351)</f>
        <v>0</v>
      </c>
      <c r="T351" s="2">
        <f t="shared" ref="T351:T352" si="676">COUNTA(L351)</f>
        <v>0</v>
      </c>
      <c r="U351" s="2">
        <f t="shared" ref="U351:U352" si="677">COUNTA(M351)</f>
        <v>0</v>
      </c>
      <c r="V351" s="2">
        <f t="shared" ref="V351:V352" si="678">COUNTA(N351)</f>
        <v>0</v>
      </c>
      <c r="W351" s="11" t="str">
        <f t="shared" ref="W351" si="679">IF(SUM(H351:H353)&gt;SUM(I351:I353), "Caleb", "Joshua")</f>
        <v>Caleb</v>
      </c>
      <c r="X351" s="11">
        <f t="shared" ref="X351" si="680">ABS(SUM(H351:H353)-SUM(I351:I353))</f>
        <v>4</v>
      </c>
      <c r="Y351" s="11">
        <f t="shared" ref="Y351" si="681">SUM(H351:H353, I351:I353)</f>
        <v>24</v>
      </c>
    </row>
    <row r="352" spans="1:25">
      <c r="A352" s="1" t="s">
        <v>30</v>
      </c>
      <c r="B352" s="1" t="s">
        <v>21</v>
      </c>
      <c r="C352" s="1" t="s">
        <v>16</v>
      </c>
      <c r="D352" s="4">
        <v>45825</v>
      </c>
      <c r="E352" s="2">
        <f t="shared" si="523"/>
        <v>115</v>
      </c>
      <c r="F352" s="2">
        <v>2</v>
      </c>
      <c r="G352" s="1" t="s">
        <v>8</v>
      </c>
      <c r="H352" s="1">
        <v>0</v>
      </c>
      <c r="I352" s="1">
        <v>3</v>
      </c>
      <c r="J352" s="1">
        <v>1</v>
      </c>
      <c r="K352" s="2"/>
      <c r="L352" s="2"/>
      <c r="M352" s="2"/>
      <c r="N352" s="2"/>
      <c r="P352" s="2">
        <f t="shared" si="672"/>
        <v>1</v>
      </c>
      <c r="Q352" s="2">
        <f t="shared" si="673"/>
        <v>1</v>
      </c>
      <c r="R352" s="2">
        <f t="shared" si="674"/>
        <v>1</v>
      </c>
      <c r="S352" s="2">
        <f t="shared" si="675"/>
        <v>0</v>
      </c>
      <c r="T352" s="2">
        <f t="shared" si="676"/>
        <v>0</v>
      </c>
      <c r="U352" s="2">
        <f t="shared" si="677"/>
        <v>0</v>
      </c>
      <c r="V352" s="2">
        <f t="shared" si="678"/>
        <v>0</v>
      </c>
      <c r="W352" s="11"/>
      <c r="X352" s="11"/>
      <c r="Y352" s="11"/>
    </row>
    <row r="353" spans="1:35">
      <c r="A353" s="1" t="s">
        <v>30</v>
      </c>
      <c r="B353" s="1" t="s">
        <v>21</v>
      </c>
      <c r="C353" s="1" t="s">
        <v>16</v>
      </c>
      <c r="D353" s="4">
        <v>45825</v>
      </c>
      <c r="E353" s="2">
        <f t="shared" si="523"/>
        <v>115</v>
      </c>
      <c r="F353" s="2">
        <v>3</v>
      </c>
      <c r="G353" s="1" t="s">
        <v>8</v>
      </c>
      <c r="H353" s="1">
        <v>5</v>
      </c>
      <c r="I353" s="1">
        <v>3</v>
      </c>
      <c r="J353" s="1">
        <v>0</v>
      </c>
      <c r="K353" s="2"/>
      <c r="L353" s="2"/>
      <c r="M353" s="2"/>
      <c r="N353" s="2"/>
      <c r="P353" s="2">
        <f t="shared" si="672"/>
        <v>1</v>
      </c>
      <c r="Q353" s="2">
        <f t="shared" si="673"/>
        <v>1</v>
      </c>
      <c r="R353" s="2">
        <f t="shared" si="674"/>
        <v>1</v>
      </c>
      <c r="S353" s="2">
        <f t="shared" si="675"/>
        <v>0</v>
      </c>
      <c r="T353" s="2"/>
      <c r="U353" s="2"/>
      <c r="V353" s="2"/>
      <c r="W353" s="11"/>
      <c r="X353" s="11"/>
      <c r="Y353" s="11"/>
    </row>
    <row r="356" spans="1:35">
      <c r="A356" s="11" t="s">
        <v>25</v>
      </c>
      <c r="B356" s="11"/>
      <c r="C356" s="11"/>
      <c r="D356" s="11"/>
      <c r="E356" s="11"/>
      <c r="F356" s="11"/>
      <c r="G356" s="1">
        <v>1</v>
      </c>
      <c r="H356" s="5">
        <f>SUMIF($F$2:$F354, $G356, H$2:H354)/SUMIF($F$2:$F354, $G356, P$2:P354)</f>
        <v>2.5700934579439254</v>
      </c>
      <c r="I356" s="5">
        <f>SUMIF($F$2:$F354, $G356, I$2:I354)/SUMIF($F$2:$F354, $G356, Q$2:Q354)</f>
        <v>1.2719298245614035</v>
      </c>
      <c r="J356" s="5">
        <f>SUMIF($F$2:$F354, $G356, J$2:J354)/SUMIF($F$2:$F354, $G356, R$2:R354)</f>
        <v>1.1200000000000001</v>
      </c>
      <c r="K356" s="5">
        <f>SUMIF($F$2:$F354, $G356, K$2:K354)/SUMIF($F$2:$F354, $G356, S$2:S354)</f>
        <v>0.75</v>
      </c>
      <c r="L356" s="5">
        <f>SUMIF($F$2:$F354, $G356, L$2:L354)/SUMIF($F$2:$F354, $G356, T$2:T354)</f>
        <v>0</v>
      </c>
      <c r="M356" s="5">
        <f>SUMIF($F$2:$F354, $G356, M$2:M354)/SUMIF($F$2:$F354, $G356, U$2:U354)</f>
        <v>0</v>
      </c>
      <c r="N356" s="5">
        <f>SUMIF($F$2:$F354, $G356, N$2:N354)/SUMIF($F$2:$F354, $G356, V$2:V354)</f>
        <v>0.5</v>
      </c>
      <c r="P356" s="5"/>
      <c r="Q356" s="5"/>
      <c r="R356" s="5"/>
      <c r="S356" s="5"/>
      <c r="T356" s="5"/>
      <c r="U356" s="5"/>
      <c r="V356" s="5"/>
      <c r="X356" s="1" t="s">
        <v>49</v>
      </c>
      <c r="Y356" s="1" t="s">
        <v>50</v>
      </c>
    </row>
    <row r="357" spans="1:35">
      <c r="A357" s="11"/>
      <c r="B357" s="11"/>
      <c r="C357" s="11"/>
      <c r="D357" s="11"/>
      <c r="E357" s="11"/>
      <c r="F357" s="11"/>
      <c r="G357" s="1">
        <v>2</v>
      </c>
      <c r="H357" s="5">
        <f>SUMIF($F$2:$F354, $G357, H$2:H354)/SUMIF($F$2:$F354, $G357, P$2:P354)</f>
        <v>2.3831775700934581</v>
      </c>
      <c r="I357" s="5">
        <f>SUMIF($F$2:$F354, $G357, I$2:I354)/SUMIF($F$2:$F354, $G357, Q$2:Q354)</f>
        <v>1.3947368421052631</v>
      </c>
      <c r="J357" s="5">
        <f>SUMIF($F$2:$F354, $G357, J$2:J354)/SUMIF($F$2:$F354, $G357, R$2:R354)</f>
        <v>0.88</v>
      </c>
      <c r="K357" s="5">
        <f>SUMIF($F$2:$F354, $G357, K$2:K354)/SUMIF($F$2:$F354, $G357, S$2:S354)</f>
        <v>1.35</v>
      </c>
      <c r="L357" s="5">
        <f>SUMIF($F$2:$F354, $G357, L$2:L354)/SUMIF($F$2:$F354, $G357, T$2:T354)</f>
        <v>0</v>
      </c>
      <c r="M357" s="5">
        <f>SUMIF($F$2:$F354, $G357, M$2:M354)/SUMIF($F$2:$F354, $G357, U$2:U354)</f>
        <v>1.5</v>
      </c>
      <c r="N357" s="5">
        <f>SUMIF($F$2:$F354, $G357, N$2:N354)/SUMIF($F$2:$F354, $G357, V$2:V354)</f>
        <v>1</v>
      </c>
      <c r="P357" s="5"/>
      <c r="Q357" s="5"/>
      <c r="R357" s="5"/>
      <c r="S357" s="5"/>
      <c r="T357" s="5"/>
      <c r="U357" s="5"/>
      <c r="V357" s="5"/>
      <c r="W357" s="1" t="s">
        <v>4</v>
      </c>
      <c r="X357" s="1">
        <f xml:space="preserve"> COUNTIF(W2:W354,W357)</f>
        <v>83</v>
      </c>
      <c r="Y357" s="6">
        <f>X357/SUM(X357:X358)</f>
        <v>0.78301886792452835</v>
      </c>
    </row>
    <row r="358" spans="1:35">
      <c r="A358" s="11"/>
      <c r="B358" s="11"/>
      <c r="C358" s="11"/>
      <c r="D358" s="11"/>
      <c r="E358" s="11"/>
      <c r="F358" s="11"/>
      <c r="G358" s="1">
        <v>3</v>
      </c>
      <c r="H358" s="5">
        <f>SUMIF($F$2:$F355, $G358, H$2:H355)/SUMIF($F$2:$F355, $G358, P$2:P355)</f>
        <v>2.514018691588785</v>
      </c>
      <c r="I358" s="5">
        <f>SUMIF($F$2:$F355, $G358, I$2:I355)/SUMIF($F$2:$F355, $G358, Q$2:Q355)</f>
        <v>1.5789473684210527</v>
      </c>
      <c r="J358" s="5">
        <f>SUMIF($F$2:$F355, $G358, J$2:J355)/SUMIF($F$2:$F355, $G358, R$2:R355)</f>
        <v>1.3043478260869565</v>
      </c>
      <c r="K358" s="5">
        <f>SUMIF($F$2:$F355, $G358, K$2:K355)/SUMIF($F$2:$F355, $G358, S$2:S355)</f>
        <v>1.1052631578947369</v>
      </c>
      <c r="L358" s="5">
        <f>SUMIF($F$2:$F355, $G358, L$2:L355)/SUMIF($F$2:$F355, $G358, T$2:T355)</f>
        <v>1</v>
      </c>
      <c r="M358" s="5">
        <f>SUMIF($F$2:$F355, $G358, M$2:M355)/SUMIF($F$2:$F355, $G358, U$2:U355)</f>
        <v>0.5</v>
      </c>
      <c r="N358" s="5">
        <f>SUMIF($F$2:$F355, $G358, N$2:N355)/SUMIF($F$2:$F355, $G358, V$2:V355)</f>
        <v>1</v>
      </c>
      <c r="P358" s="5"/>
      <c r="Q358" s="5"/>
      <c r="R358" s="5"/>
      <c r="S358" s="5"/>
      <c r="T358" s="5"/>
      <c r="U358" s="5"/>
      <c r="V358" s="5"/>
      <c r="W358" s="1" t="s">
        <v>5</v>
      </c>
      <c r="X358" s="1">
        <f xml:space="preserve"> COUNTIF(W3:W354,W358)</f>
        <v>23</v>
      </c>
      <c r="Y358" s="6">
        <f>X358/SUM(X357:X358)</f>
        <v>0.21698113207547171</v>
      </c>
    </row>
    <row r="359" spans="1:35">
      <c r="A359" s="11"/>
      <c r="B359" s="11"/>
      <c r="C359" s="11"/>
      <c r="D359" s="11"/>
      <c r="E359" s="11"/>
      <c r="F359" s="11"/>
      <c r="G359" s="1" t="s">
        <v>41</v>
      </c>
      <c r="H359" s="5">
        <f>IF(SUMIF($F$2:$F356, $G359, P$2:P356) = 0, "", SUMIF($F$2:$F356, $G359, H$2:H356)/SUMIF($F$2:$F356, $G359, P$2:P356))</f>
        <v>4</v>
      </c>
      <c r="I359" s="5">
        <f>IF(SUMIF($F$2:$F356, $G359, Q$2:Q356) = 0, "", SUMIF($F$2:$F356, $G359, I$2:I356)/SUMIF($F$2:$F356, $G359, Q$2:Q356))</f>
        <v>2.5</v>
      </c>
      <c r="J359" s="5">
        <f>IF(SUMIF($F$2:$F356, $G359, R$2:R356) = 0, "", SUMIF($F$2:$F356, $G359, J$2:J356)/SUMIF($F$2:$F356, $G359, R$2:R356))</f>
        <v>2</v>
      </c>
      <c r="K359" s="5" t="str">
        <f>IF(SUMIF($F$2:$F356, $G359, S$2:S356) = 0, "", SUMIF($F$2:$F356, $G359, K$2:K356)/SUMIF($F$2:$F356, $G359, S$2:S356))</f>
        <v/>
      </c>
      <c r="L359" s="5" t="str">
        <f>IF(SUMIF($F$2:$F356, $G359, T$2:T356) = 0, "", SUMIF($F$2:$F356, $G359, L$2:L356)/SUMIF($F$2:$F356, $G359, T$2:T356))</f>
        <v/>
      </c>
      <c r="M359" s="5">
        <f>IF(SUMIF($F$2:$F356, $G359, U$2:U356) = 0, "", SUMIF($F$2:$F356, $G359, M$2:M356)/SUMIF($F$2:$F356, $G359, U$2:U356))</f>
        <v>0</v>
      </c>
      <c r="N359" s="5" t="str">
        <f>IF(SUMIF($F$2:$F356, $G359, V$2:V356) = 0, "", SUMIF($F$2:$F356, $G359, N$2:N356)/SUMIF($F$2:$F356, $G359, V$2:V356))</f>
        <v/>
      </c>
      <c r="P359" s="5"/>
      <c r="Q359" s="5"/>
      <c r="R359" s="5"/>
      <c r="S359" s="5"/>
      <c r="T359" s="5"/>
      <c r="U359" s="5"/>
      <c r="V359" s="5"/>
    </row>
    <row r="360" spans="1:35">
      <c r="A360" s="11"/>
      <c r="B360" s="11"/>
      <c r="C360" s="11"/>
      <c r="D360" s="11"/>
      <c r="E360" s="11"/>
      <c r="F360" s="11"/>
      <c r="G360" s="1" t="s">
        <v>51</v>
      </c>
      <c r="H360" s="5">
        <f>AVERAGE(H$2:H354)*3</f>
        <v>7.5</v>
      </c>
      <c r="I360" s="5">
        <f>AVERAGE(I$2:I354)*3</f>
        <v>4.2708933717579249</v>
      </c>
      <c r="J360" s="5">
        <f>AVERAGE(J$2:J354)*3</f>
        <v>3.2727272727272725</v>
      </c>
      <c r="K360" s="5">
        <f>AVERAGE(K$2:K354)*3</f>
        <v>3.1500000000000004</v>
      </c>
      <c r="L360" s="5">
        <f>AVERAGE(L$2:L354)*3</f>
        <v>1</v>
      </c>
      <c r="M360" s="5">
        <f>AVERAGE(M$2:M354)*3</f>
        <v>1.5</v>
      </c>
      <c r="N360" s="5">
        <f>AVERAGE(N$2:N354)*3</f>
        <v>2</v>
      </c>
      <c r="P360" s="5"/>
      <c r="Q360" s="5"/>
      <c r="R360" s="5"/>
      <c r="S360" s="5"/>
      <c r="T360" s="5"/>
      <c r="U360" s="5"/>
      <c r="V360" s="5"/>
    </row>
    <row r="363" spans="1:35">
      <c r="G363" s="7" t="s">
        <v>29</v>
      </c>
      <c r="H363" t="s">
        <v>30</v>
      </c>
    </row>
    <row r="364" spans="1:35">
      <c r="G364" s="7" t="s">
        <v>20</v>
      </c>
      <c r="H364" t="s">
        <v>22</v>
      </c>
    </row>
    <row r="365" spans="1:35">
      <c r="G365" s="7" t="s">
        <v>24</v>
      </c>
      <c r="H365" t="s">
        <v>16</v>
      </c>
      <c r="O365"/>
      <c r="P365"/>
      <c r="Q365"/>
      <c r="R365"/>
      <c r="S365"/>
      <c r="T365"/>
      <c r="U365"/>
      <c r="V365"/>
      <c r="W365"/>
      <c r="X365"/>
      <c r="Y365"/>
      <c r="Z365"/>
      <c r="AA365"/>
      <c r="AB365"/>
      <c r="AC365"/>
      <c r="AD365"/>
      <c r="AE365"/>
      <c r="AF365"/>
      <c r="AG365"/>
      <c r="AH365"/>
      <c r="AI365"/>
    </row>
    <row r="366" spans="1:35">
      <c r="O366"/>
      <c r="P366"/>
      <c r="Q366"/>
      <c r="R366"/>
      <c r="S366"/>
      <c r="T366"/>
      <c r="U366"/>
      <c r="V366"/>
      <c r="W366"/>
      <c r="X366"/>
      <c r="Y366"/>
      <c r="Z366"/>
      <c r="AA366"/>
      <c r="AB366"/>
      <c r="AC366"/>
      <c r="AD366"/>
      <c r="AE366"/>
      <c r="AF366"/>
      <c r="AG366"/>
      <c r="AH366"/>
      <c r="AI366"/>
    </row>
    <row r="367" spans="1:35">
      <c r="G367" s="7" t="s">
        <v>2</v>
      </c>
      <c r="H367" t="s">
        <v>63</v>
      </c>
      <c r="I367" t="s">
        <v>64</v>
      </c>
      <c r="J367" t="s">
        <v>65</v>
      </c>
      <c r="K367" t="s">
        <v>66</v>
      </c>
      <c r="L367" t="s">
        <v>67</v>
      </c>
      <c r="M367" t="s">
        <v>68</v>
      </c>
      <c r="N367" t="s">
        <v>69</v>
      </c>
      <c r="O367"/>
      <c r="P367"/>
      <c r="Q367"/>
      <c r="R367"/>
      <c r="S367"/>
      <c r="T367"/>
      <c r="U367"/>
      <c r="V367"/>
      <c r="W367"/>
      <c r="X367"/>
      <c r="Y367"/>
      <c r="Z367"/>
      <c r="AA367"/>
      <c r="AB367"/>
      <c r="AC367"/>
      <c r="AD367"/>
      <c r="AE367"/>
      <c r="AF367"/>
      <c r="AG367"/>
      <c r="AH367"/>
      <c r="AI367"/>
    </row>
    <row r="368" spans="1:35">
      <c r="G368" s="8">
        <v>1</v>
      </c>
      <c r="H368" s="9">
        <v>2.5555555555555554</v>
      </c>
      <c r="I368" s="9">
        <v>1.3220338983050848</v>
      </c>
      <c r="J368" s="9">
        <v>1.8333333333333333</v>
      </c>
      <c r="K368" s="9">
        <v>0.75</v>
      </c>
      <c r="L368" s="9"/>
      <c r="M368">
        <v>0</v>
      </c>
      <c r="N368" s="9">
        <v>1</v>
      </c>
      <c r="O368"/>
      <c r="P368"/>
      <c r="Q368"/>
      <c r="R368"/>
      <c r="S368"/>
      <c r="T368"/>
      <c r="U368"/>
      <c r="V368"/>
      <c r="W368"/>
      <c r="X368"/>
      <c r="Y368"/>
      <c r="Z368"/>
      <c r="AA368"/>
      <c r="AB368"/>
      <c r="AC368"/>
      <c r="AD368"/>
      <c r="AE368"/>
      <c r="AF368"/>
      <c r="AG368"/>
      <c r="AH368"/>
      <c r="AI368"/>
    </row>
    <row r="369" spans="1:31">
      <c r="G369" s="8">
        <v>2</v>
      </c>
      <c r="H369" s="9">
        <v>2.574074074074074</v>
      </c>
      <c r="I369" s="9">
        <v>1.4576271186440677</v>
      </c>
      <c r="J369" s="9">
        <v>1.1666666666666667</v>
      </c>
      <c r="K369" s="9">
        <v>1.25</v>
      </c>
      <c r="L369" s="9"/>
      <c r="M369">
        <v>0</v>
      </c>
      <c r="N369" s="9">
        <v>1</v>
      </c>
      <c r="O369"/>
      <c r="P369"/>
      <c r="Q369"/>
      <c r="R369"/>
      <c r="S369"/>
      <c r="T369"/>
      <c r="U369"/>
      <c r="V369"/>
      <c r="W369"/>
      <c r="X369"/>
      <c r="Y369"/>
      <c r="Z369"/>
      <c r="AA369"/>
      <c r="AB369"/>
      <c r="AC369"/>
      <c r="AD369"/>
      <c r="AE369"/>
    </row>
    <row r="370" spans="1:31">
      <c r="G370" s="8">
        <v>3</v>
      </c>
      <c r="H370" s="9">
        <v>2.8518518518518516</v>
      </c>
      <c r="I370" s="9">
        <v>1.6440677966101696</v>
      </c>
      <c r="J370" s="9">
        <v>1.3333333333333333</v>
      </c>
      <c r="K370" s="9">
        <v>1.1666666666666667</v>
      </c>
      <c r="L370" s="9"/>
      <c r="M370">
        <v>0</v>
      </c>
      <c r="N370" s="9">
        <v>0</v>
      </c>
      <c r="O370"/>
      <c r="P370"/>
      <c r="Q370"/>
      <c r="R370"/>
      <c r="S370"/>
      <c r="T370"/>
      <c r="U370"/>
      <c r="V370"/>
      <c r="W370"/>
      <c r="X370"/>
      <c r="Y370"/>
      <c r="Z370"/>
      <c r="AA370"/>
      <c r="AB370"/>
      <c r="AC370"/>
      <c r="AD370"/>
      <c r="AE370"/>
    </row>
    <row r="371" spans="1:31">
      <c r="A371"/>
      <c r="B371"/>
      <c r="C371"/>
      <c r="D371"/>
      <c r="E371"/>
      <c r="F371"/>
      <c r="G371" s="8" t="s">
        <v>41</v>
      </c>
      <c r="H371" s="9">
        <v>3</v>
      </c>
      <c r="I371" s="9">
        <v>2.25</v>
      </c>
      <c r="J371" s="9">
        <v>2</v>
      </c>
      <c r="K371" s="9"/>
      <c r="L371" s="9"/>
      <c r="M371"/>
      <c r="N371" s="9"/>
      <c r="O371"/>
      <c r="P371"/>
      <c r="Q371"/>
      <c r="R371"/>
      <c r="S371"/>
      <c r="T371"/>
      <c r="U371"/>
      <c r="V371"/>
      <c r="W371"/>
      <c r="X371"/>
      <c r="Y371"/>
      <c r="Z371"/>
      <c r="AA371"/>
      <c r="AB371"/>
      <c r="AC371"/>
      <c r="AD371"/>
      <c r="AE371"/>
    </row>
    <row r="372" spans="1:31">
      <c r="A372"/>
      <c r="B372"/>
      <c r="C372"/>
      <c r="D372"/>
      <c r="E372"/>
      <c r="F372"/>
      <c r="G372" s="8" t="s">
        <v>55</v>
      </c>
      <c r="H372" s="9">
        <v>2.6646341463414633</v>
      </c>
      <c r="I372" s="9">
        <v>1.4917127071823204</v>
      </c>
      <c r="J372" s="9">
        <v>1.4736842105263157</v>
      </c>
      <c r="K372" s="9">
        <v>1.0555555555555556</v>
      </c>
      <c r="L372" s="9"/>
      <c r="M372">
        <v>0</v>
      </c>
      <c r="N372" s="9">
        <v>0.66666666666666663</v>
      </c>
      <c r="O372"/>
      <c r="P372"/>
      <c r="Q372"/>
      <c r="R372"/>
      <c r="S372"/>
      <c r="T372"/>
      <c r="U372"/>
      <c r="V372"/>
      <c r="W372"/>
      <c r="X372"/>
      <c r="Y372"/>
      <c r="Z372"/>
      <c r="AA372"/>
      <c r="AB372"/>
      <c r="AC372"/>
      <c r="AD372"/>
      <c r="AE372"/>
    </row>
    <row r="373" spans="1:31">
      <c r="A373"/>
      <c r="B373"/>
      <c r="C373"/>
      <c r="D373"/>
      <c r="E373"/>
      <c r="F373"/>
      <c r="G373"/>
      <c r="H373"/>
      <c r="I373"/>
      <c r="J373"/>
      <c r="K373"/>
      <c r="L373"/>
      <c r="M373"/>
      <c r="N373"/>
      <c r="O373"/>
      <c r="P373"/>
      <c r="Q373"/>
      <c r="R373"/>
      <c r="S373"/>
      <c r="T373"/>
      <c r="U373"/>
      <c r="V373"/>
      <c r="W373"/>
      <c r="X373"/>
      <c r="Y373"/>
      <c r="Z373"/>
      <c r="AA373"/>
      <c r="AB373"/>
      <c r="AC373"/>
      <c r="AD373"/>
      <c r="AE373"/>
    </row>
    <row r="374" spans="1:31">
      <c r="A374"/>
      <c r="B374"/>
      <c r="C374"/>
      <c r="D374"/>
      <c r="E374"/>
      <c r="F374"/>
      <c r="G374"/>
      <c r="H374"/>
      <c r="I374"/>
      <c r="J374"/>
      <c r="K374"/>
      <c r="L374"/>
      <c r="M374"/>
      <c r="N374"/>
      <c r="O374"/>
      <c r="P374"/>
      <c r="Q374"/>
      <c r="R374"/>
      <c r="S374"/>
      <c r="T374"/>
      <c r="U374"/>
      <c r="V374"/>
      <c r="W374"/>
      <c r="X374"/>
      <c r="Y374"/>
      <c r="Z374"/>
      <c r="AA374"/>
      <c r="AB374"/>
      <c r="AC374"/>
      <c r="AD374"/>
      <c r="AE374"/>
    </row>
    <row r="375" spans="1:31">
      <c r="A375"/>
      <c r="B375"/>
      <c r="C375"/>
      <c r="D375"/>
      <c r="E375"/>
      <c r="F375"/>
      <c r="G375"/>
      <c r="H375"/>
      <c r="I375"/>
      <c r="J375"/>
      <c r="K375"/>
      <c r="L375"/>
      <c r="M375"/>
      <c r="N375"/>
      <c r="O375"/>
      <c r="P375"/>
      <c r="Q375"/>
      <c r="R375"/>
      <c r="S375"/>
      <c r="T375"/>
      <c r="U375"/>
      <c r="V375"/>
      <c r="W375"/>
      <c r="X375"/>
      <c r="Y375"/>
      <c r="Z375"/>
      <c r="AA375"/>
      <c r="AB375"/>
      <c r="AC375"/>
      <c r="AD375"/>
      <c r="AE375"/>
    </row>
    <row r="376" spans="1:31">
      <c r="A376"/>
      <c r="B376"/>
      <c r="C376"/>
      <c r="D376"/>
      <c r="E376"/>
      <c r="F376"/>
      <c r="G376"/>
      <c r="H376"/>
      <c r="I376"/>
      <c r="J376"/>
      <c r="K376"/>
      <c r="L376"/>
      <c r="M376"/>
      <c r="N376"/>
      <c r="O376"/>
      <c r="P376"/>
      <c r="Q376"/>
      <c r="R376"/>
      <c r="S376"/>
      <c r="T376"/>
      <c r="U376"/>
      <c r="V376"/>
      <c r="W376"/>
      <c r="X376"/>
      <c r="Y376"/>
      <c r="Z376"/>
      <c r="AA376"/>
      <c r="AB376"/>
      <c r="AC376"/>
      <c r="AD376"/>
      <c r="AE376"/>
    </row>
    <row r="377" spans="1:31">
      <c r="A377"/>
      <c r="B377"/>
      <c r="C377"/>
      <c r="D377"/>
      <c r="E377"/>
      <c r="F377"/>
      <c r="G377"/>
      <c r="H377"/>
      <c r="I377"/>
      <c r="J377"/>
      <c r="K377"/>
      <c r="L377"/>
      <c r="M377"/>
      <c r="N377"/>
      <c r="O377"/>
      <c r="P377"/>
      <c r="Q377"/>
      <c r="R377"/>
      <c r="S377"/>
      <c r="T377"/>
      <c r="U377"/>
      <c r="V377"/>
      <c r="W377"/>
      <c r="X377"/>
      <c r="Y377"/>
      <c r="Z377"/>
      <c r="AA377"/>
      <c r="AB377"/>
      <c r="AC377"/>
      <c r="AD377"/>
      <c r="AE377"/>
    </row>
    <row r="378" spans="1:31">
      <c r="A378"/>
      <c r="B378"/>
      <c r="C378"/>
      <c r="D378"/>
      <c r="E378"/>
      <c r="F378"/>
      <c r="G378"/>
      <c r="H378"/>
      <c r="I378"/>
      <c r="J378"/>
      <c r="K378"/>
      <c r="L378"/>
      <c r="M378"/>
      <c r="N378"/>
      <c r="O378"/>
      <c r="P378"/>
      <c r="Q378"/>
      <c r="R378"/>
      <c r="S378"/>
      <c r="T378"/>
      <c r="U378"/>
      <c r="V378"/>
      <c r="W378"/>
      <c r="X378"/>
      <c r="Y378"/>
      <c r="Z378"/>
      <c r="AA378"/>
      <c r="AB378"/>
      <c r="AC378"/>
      <c r="AD378"/>
      <c r="AE378"/>
    </row>
    <row r="379" spans="1:31">
      <c r="A379"/>
      <c r="B379"/>
      <c r="C379"/>
      <c r="D379"/>
      <c r="E379"/>
      <c r="F379"/>
      <c r="G379"/>
      <c r="H379"/>
      <c r="I379"/>
      <c r="J379"/>
      <c r="K379"/>
      <c r="L379"/>
      <c r="M379"/>
      <c r="N379"/>
      <c r="O379"/>
      <c r="P379"/>
      <c r="Q379"/>
      <c r="R379"/>
      <c r="S379"/>
      <c r="T379"/>
      <c r="U379"/>
      <c r="V379"/>
      <c r="W379"/>
      <c r="X379"/>
      <c r="Y379"/>
      <c r="Z379"/>
    </row>
    <row r="380" spans="1:31">
      <c r="A380"/>
      <c r="B380"/>
      <c r="C380"/>
      <c r="D380"/>
      <c r="E380"/>
      <c r="F380"/>
      <c r="G380"/>
      <c r="H380"/>
      <c r="I380"/>
      <c r="J380"/>
      <c r="K380"/>
      <c r="L380"/>
      <c r="M380"/>
      <c r="N380"/>
      <c r="O380"/>
      <c r="P380"/>
      <c r="Q380"/>
      <c r="R380"/>
      <c r="S380"/>
      <c r="T380"/>
      <c r="U380"/>
      <c r="V380"/>
      <c r="W380"/>
      <c r="X380"/>
      <c r="Y380"/>
      <c r="Z380"/>
    </row>
    <row r="381" spans="1:31">
      <c r="A381"/>
      <c r="B381"/>
      <c r="C381"/>
      <c r="D381"/>
      <c r="E381"/>
      <c r="F381"/>
      <c r="G381"/>
      <c r="H381"/>
      <c r="I381"/>
      <c r="J381"/>
      <c r="K381"/>
      <c r="L381"/>
      <c r="M381"/>
      <c r="N381"/>
      <c r="O381"/>
      <c r="P381"/>
      <c r="Q381"/>
      <c r="R381"/>
      <c r="S381"/>
      <c r="T381"/>
      <c r="U381"/>
      <c r="V381"/>
      <c r="W381"/>
      <c r="X381"/>
      <c r="Y381"/>
      <c r="Z381"/>
    </row>
    <row r="382" spans="1:31">
      <c r="A382"/>
      <c r="B382"/>
      <c r="C382"/>
      <c r="D382"/>
      <c r="E382"/>
      <c r="F382"/>
      <c r="G382"/>
      <c r="H382"/>
      <c r="I382"/>
      <c r="J382"/>
      <c r="K382"/>
      <c r="L382"/>
      <c r="M382"/>
      <c r="N382"/>
      <c r="O382"/>
      <c r="P382"/>
      <c r="Q382"/>
      <c r="R382"/>
      <c r="S382"/>
      <c r="T382"/>
      <c r="U382"/>
      <c r="V382"/>
      <c r="W382"/>
      <c r="X382"/>
      <c r="Y382"/>
      <c r="Z382"/>
    </row>
    <row r="383" spans="1:31">
      <c r="A383"/>
      <c r="B383"/>
      <c r="C383"/>
      <c r="D383"/>
      <c r="E383"/>
      <c r="F383"/>
      <c r="G383"/>
      <c r="H383"/>
      <c r="I383"/>
      <c r="J383"/>
      <c r="K383"/>
      <c r="L383"/>
      <c r="M383"/>
      <c r="N383"/>
      <c r="O383"/>
      <c r="P383"/>
      <c r="Q383"/>
      <c r="R383"/>
      <c r="S383"/>
      <c r="T383"/>
      <c r="U383"/>
      <c r="V383"/>
      <c r="W383"/>
      <c r="X383"/>
      <c r="Y383"/>
      <c r="Z383"/>
    </row>
    <row r="384" spans="1:31">
      <c r="A384"/>
      <c r="B384"/>
      <c r="C384"/>
      <c r="D384"/>
      <c r="E384"/>
      <c r="F384"/>
      <c r="G384"/>
      <c r="H384"/>
      <c r="I384"/>
      <c r="J384"/>
      <c r="K384"/>
      <c r="L384"/>
      <c r="M384"/>
      <c r="N384"/>
      <c r="O384"/>
      <c r="P384"/>
      <c r="Q384"/>
      <c r="R384"/>
      <c r="S384"/>
      <c r="T384"/>
      <c r="U384"/>
      <c r="V384"/>
      <c r="W384"/>
      <c r="X384"/>
      <c r="Y384"/>
      <c r="Z384"/>
    </row>
    <row r="385" spans="1:26">
      <c r="A385"/>
      <c r="B385"/>
      <c r="C385"/>
      <c r="D385"/>
      <c r="E385"/>
      <c r="F385"/>
      <c r="G385"/>
      <c r="H385"/>
      <c r="I385"/>
      <c r="J385"/>
      <c r="K385"/>
      <c r="L385"/>
      <c r="M385"/>
      <c r="N385"/>
      <c r="O385"/>
      <c r="P385"/>
      <c r="Q385"/>
      <c r="R385"/>
      <c r="S385"/>
      <c r="T385"/>
      <c r="U385"/>
      <c r="V385"/>
      <c r="W385"/>
      <c r="X385"/>
      <c r="Y385"/>
      <c r="Z385"/>
    </row>
    <row r="386" spans="1:26">
      <c r="A386"/>
      <c r="B386"/>
      <c r="C386"/>
      <c r="D386"/>
      <c r="E386"/>
      <c r="F386"/>
      <c r="G386"/>
      <c r="H386"/>
      <c r="I386"/>
      <c r="J386"/>
      <c r="K386"/>
      <c r="L386"/>
      <c r="M386"/>
      <c r="N386"/>
      <c r="O386"/>
      <c r="P386"/>
      <c r="Q386"/>
      <c r="R386"/>
      <c r="S386"/>
      <c r="T386"/>
      <c r="U386"/>
      <c r="V386"/>
      <c r="W386"/>
      <c r="X386"/>
      <c r="Y386"/>
      <c r="Z386"/>
    </row>
    <row r="387" spans="1:26">
      <c r="A387"/>
      <c r="B387"/>
      <c r="C387"/>
      <c r="D387"/>
      <c r="E387"/>
      <c r="F387"/>
      <c r="G387"/>
      <c r="H387"/>
      <c r="I387"/>
      <c r="J387"/>
      <c r="K387"/>
      <c r="L387"/>
      <c r="M387"/>
      <c r="N387"/>
      <c r="O387"/>
      <c r="P387"/>
      <c r="Q387"/>
      <c r="R387"/>
      <c r="S387"/>
      <c r="T387"/>
      <c r="U387"/>
      <c r="V387"/>
      <c r="W387"/>
      <c r="X387"/>
      <c r="Y387"/>
      <c r="Z387"/>
    </row>
    <row r="388" spans="1:26">
      <c r="A388"/>
      <c r="B388"/>
      <c r="C388"/>
      <c r="D388"/>
      <c r="E388"/>
      <c r="F388"/>
      <c r="G388"/>
      <c r="H388"/>
      <c r="I388"/>
      <c r="J388"/>
      <c r="K388"/>
      <c r="L388"/>
      <c r="M388"/>
      <c r="N388"/>
      <c r="O388"/>
      <c r="P388"/>
      <c r="Q388"/>
      <c r="R388"/>
      <c r="S388"/>
      <c r="T388"/>
      <c r="U388"/>
      <c r="V388"/>
      <c r="W388"/>
      <c r="X388"/>
      <c r="Y388"/>
      <c r="Z388"/>
    </row>
    <row r="389" spans="1:26">
      <c r="A389"/>
      <c r="B389"/>
      <c r="C389"/>
      <c r="D389"/>
      <c r="E389"/>
      <c r="F389"/>
      <c r="G389"/>
      <c r="H389"/>
      <c r="I389"/>
      <c r="J389"/>
      <c r="K389"/>
      <c r="L389"/>
      <c r="M389"/>
      <c r="N389"/>
      <c r="O389"/>
      <c r="P389"/>
      <c r="Q389"/>
      <c r="R389"/>
      <c r="S389"/>
      <c r="T389"/>
      <c r="U389"/>
      <c r="V389"/>
      <c r="W389"/>
      <c r="X389"/>
      <c r="Y389"/>
      <c r="Z389"/>
    </row>
    <row r="390" spans="1:26">
      <c r="A390"/>
      <c r="B390"/>
      <c r="C390"/>
      <c r="D390"/>
      <c r="E390"/>
      <c r="F390"/>
      <c r="G390"/>
      <c r="H390"/>
      <c r="I390"/>
      <c r="J390"/>
      <c r="K390"/>
      <c r="L390"/>
      <c r="M390"/>
      <c r="N390"/>
      <c r="O390"/>
      <c r="P390"/>
      <c r="Q390"/>
      <c r="R390"/>
      <c r="S390"/>
      <c r="T390"/>
      <c r="U390"/>
      <c r="V390"/>
      <c r="W390"/>
      <c r="X390"/>
      <c r="Y390"/>
      <c r="Z390"/>
    </row>
    <row r="391" spans="1:26">
      <c r="A391"/>
      <c r="B391"/>
      <c r="C391"/>
      <c r="D391"/>
      <c r="E391"/>
      <c r="F391"/>
      <c r="G391"/>
      <c r="H391"/>
      <c r="I391"/>
      <c r="J391"/>
      <c r="K391"/>
      <c r="L391"/>
      <c r="M391"/>
      <c r="N391"/>
      <c r="O391"/>
      <c r="P391"/>
      <c r="Q391"/>
      <c r="R391"/>
      <c r="S391"/>
      <c r="T391"/>
      <c r="U391"/>
      <c r="V391"/>
      <c r="W391"/>
      <c r="X391"/>
      <c r="Y391"/>
      <c r="Z391"/>
    </row>
    <row r="392" spans="1:26">
      <c r="A392"/>
      <c r="B392"/>
      <c r="C392"/>
      <c r="D392"/>
      <c r="E392"/>
      <c r="F392"/>
      <c r="G392"/>
      <c r="H392"/>
      <c r="I392"/>
      <c r="J392"/>
      <c r="K392"/>
      <c r="L392"/>
      <c r="M392"/>
      <c r="N392"/>
      <c r="O392"/>
      <c r="P392"/>
      <c r="Q392"/>
      <c r="R392"/>
      <c r="S392"/>
      <c r="T392"/>
      <c r="U392"/>
      <c r="V392"/>
      <c r="W392"/>
      <c r="X392"/>
      <c r="Y392"/>
      <c r="Z392"/>
    </row>
    <row r="393" spans="1:26">
      <c r="A393"/>
      <c r="B393"/>
      <c r="C393"/>
      <c r="D393"/>
      <c r="E393"/>
      <c r="F393"/>
      <c r="G393"/>
      <c r="H393"/>
      <c r="I393"/>
      <c r="J393"/>
      <c r="K393"/>
      <c r="L393"/>
      <c r="M393"/>
      <c r="N393"/>
      <c r="O393"/>
      <c r="P393"/>
      <c r="Q393"/>
      <c r="R393"/>
      <c r="S393"/>
      <c r="T393"/>
      <c r="U393"/>
      <c r="V393"/>
      <c r="W393"/>
      <c r="X393"/>
      <c r="Y393"/>
      <c r="Z393"/>
    </row>
    <row r="394" spans="1:26">
      <c r="A394"/>
      <c r="B394"/>
      <c r="C394"/>
      <c r="D394"/>
      <c r="E394"/>
      <c r="F394"/>
      <c r="G394"/>
      <c r="H394"/>
      <c r="I394"/>
      <c r="J394"/>
      <c r="K394"/>
      <c r="L394"/>
      <c r="M394"/>
      <c r="N394"/>
      <c r="O394"/>
      <c r="P394"/>
      <c r="Q394"/>
      <c r="R394"/>
      <c r="S394"/>
      <c r="T394"/>
      <c r="U394"/>
      <c r="V394"/>
      <c r="W394"/>
      <c r="X394"/>
      <c r="Y394"/>
      <c r="Z394"/>
    </row>
    <row r="395" spans="1:26">
      <c r="A395"/>
      <c r="B395"/>
      <c r="C395"/>
      <c r="D395"/>
      <c r="E395"/>
      <c r="F395"/>
      <c r="G395"/>
      <c r="H395"/>
      <c r="I395"/>
      <c r="J395"/>
      <c r="K395"/>
      <c r="L395"/>
      <c r="M395"/>
      <c r="N395"/>
      <c r="O395"/>
      <c r="P395"/>
      <c r="Q395"/>
      <c r="R395"/>
      <c r="S395"/>
      <c r="T395"/>
      <c r="U395"/>
      <c r="V395"/>
      <c r="W395"/>
      <c r="X395"/>
      <c r="Y395"/>
      <c r="Z395"/>
    </row>
    <row r="396" spans="1:26">
      <c r="A396"/>
      <c r="B396"/>
      <c r="C396"/>
      <c r="D396"/>
      <c r="E396"/>
      <c r="F396"/>
      <c r="G396"/>
      <c r="H396"/>
      <c r="I396"/>
      <c r="J396"/>
      <c r="K396"/>
      <c r="L396"/>
      <c r="M396"/>
      <c r="N396"/>
      <c r="O396"/>
      <c r="P396"/>
      <c r="Q396"/>
      <c r="R396"/>
      <c r="S396"/>
      <c r="T396"/>
      <c r="U396"/>
      <c r="V396"/>
      <c r="W396"/>
      <c r="X396"/>
      <c r="Y396"/>
      <c r="Z396"/>
    </row>
    <row r="397" spans="1:26">
      <c r="A397"/>
      <c r="B397"/>
      <c r="C397"/>
      <c r="D397"/>
      <c r="E397"/>
      <c r="F397"/>
      <c r="G397"/>
      <c r="H397"/>
      <c r="I397"/>
      <c r="J397"/>
      <c r="K397"/>
      <c r="L397"/>
      <c r="M397"/>
      <c r="N397"/>
      <c r="O397"/>
      <c r="P397"/>
      <c r="Q397"/>
      <c r="R397"/>
      <c r="S397"/>
      <c r="T397"/>
      <c r="U397"/>
      <c r="V397"/>
      <c r="W397"/>
      <c r="X397"/>
      <c r="Y397"/>
      <c r="Z397"/>
    </row>
    <row r="398" spans="1:26">
      <c r="A398"/>
      <c r="B398"/>
      <c r="C398"/>
      <c r="D398"/>
      <c r="E398"/>
      <c r="F398"/>
      <c r="G398"/>
      <c r="H398"/>
      <c r="I398"/>
      <c r="J398"/>
      <c r="K398"/>
      <c r="L398"/>
      <c r="M398"/>
      <c r="N398"/>
      <c r="O398"/>
      <c r="P398"/>
      <c r="Q398"/>
      <c r="R398"/>
      <c r="S398"/>
      <c r="T398"/>
      <c r="U398"/>
      <c r="V398"/>
      <c r="W398"/>
      <c r="X398"/>
      <c r="Y398"/>
      <c r="Z398"/>
    </row>
    <row r="399" spans="1:26">
      <c r="A399"/>
      <c r="B399"/>
      <c r="C399"/>
      <c r="D399"/>
      <c r="E399"/>
      <c r="F399"/>
      <c r="G399"/>
      <c r="H399"/>
      <c r="I399"/>
      <c r="J399"/>
      <c r="K399"/>
      <c r="L399"/>
      <c r="M399"/>
      <c r="N399"/>
      <c r="O399"/>
      <c r="P399"/>
      <c r="Q399"/>
      <c r="R399"/>
      <c r="S399"/>
      <c r="T399"/>
      <c r="U399"/>
      <c r="V399"/>
      <c r="W399"/>
      <c r="X399"/>
      <c r="Y399"/>
      <c r="Z399"/>
    </row>
    <row r="400" spans="1:26">
      <c r="A400"/>
      <c r="B400"/>
      <c r="C400"/>
      <c r="D400"/>
      <c r="E400"/>
      <c r="F400"/>
      <c r="G400"/>
      <c r="H400"/>
      <c r="I400"/>
      <c r="J400"/>
      <c r="K400"/>
      <c r="L400"/>
      <c r="M400"/>
      <c r="N400"/>
      <c r="O400"/>
      <c r="P400"/>
      <c r="Q400"/>
      <c r="R400"/>
      <c r="S400"/>
      <c r="T400"/>
      <c r="U400"/>
      <c r="V400"/>
      <c r="W400"/>
      <c r="X400"/>
      <c r="Y400"/>
      <c r="Z400"/>
    </row>
    <row r="401" spans="1:26">
      <c r="A401"/>
      <c r="B401"/>
      <c r="C401"/>
      <c r="D401"/>
      <c r="E401"/>
      <c r="F401"/>
      <c r="G401"/>
      <c r="H401"/>
      <c r="I401"/>
      <c r="J401"/>
      <c r="K401"/>
      <c r="L401"/>
      <c r="M401"/>
      <c r="N401"/>
      <c r="O401"/>
      <c r="P401"/>
      <c r="Q401"/>
      <c r="R401"/>
      <c r="S401"/>
      <c r="T401"/>
      <c r="U401"/>
      <c r="V401"/>
      <c r="W401"/>
      <c r="X401"/>
      <c r="Y401"/>
      <c r="Z401"/>
    </row>
    <row r="402" spans="1:26">
      <c r="A402"/>
      <c r="B402"/>
      <c r="C402"/>
      <c r="D402"/>
      <c r="E402"/>
      <c r="F402"/>
      <c r="G402"/>
      <c r="H402"/>
      <c r="I402"/>
      <c r="J402"/>
      <c r="K402"/>
      <c r="L402"/>
      <c r="M402"/>
      <c r="N402"/>
      <c r="O402"/>
      <c r="P402"/>
      <c r="Q402"/>
      <c r="R402"/>
      <c r="S402"/>
      <c r="T402"/>
      <c r="U402"/>
      <c r="V402"/>
      <c r="W402"/>
      <c r="X402"/>
      <c r="Y402"/>
      <c r="Z402"/>
    </row>
    <row r="403" spans="1:26">
      <c r="A403"/>
      <c r="B403"/>
      <c r="C403"/>
      <c r="D403"/>
      <c r="E403"/>
      <c r="F403"/>
      <c r="G403"/>
      <c r="H403"/>
      <c r="I403"/>
      <c r="J403"/>
      <c r="K403"/>
      <c r="L403"/>
      <c r="M403"/>
      <c r="N403"/>
      <c r="O403"/>
      <c r="P403"/>
      <c r="Q403"/>
      <c r="R403"/>
      <c r="S403"/>
      <c r="T403"/>
      <c r="U403"/>
      <c r="V403"/>
      <c r="W403"/>
      <c r="X403"/>
      <c r="Y403"/>
      <c r="Z403"/>
    </row>
    <row r="404" spans="1:26">
      <c r="A404"/>
      <c r="B404"/>
      <c r="C404"/>
      <c r="D404"/>
      <c r="E404"/>
      <c r="F404"/>
      <c r="G404"/>
      <c r="H404"/>
      <c r="I404"/>
      <c r="J404"/>
      <c r="K404"/>
      <c r="L404"/>
      <c r="M404"/>
      <c r="N404"/>
      <c r="O404"/>
      <c r="P404"/>
      <c r="Q404"/>
      <c r="R404"/>
      <c r="S404"/>
      <c r="T404"/>
      <c r="U404"/>
      <c r="V404"/>
      <c r="W404"/>
      <c r="X404"/>
      <c r="Y404"/>
      <c r="Z404"/>
    </row>
    <row r="405" spans="1:26">
      <c r="A405"/>
      <c r="B405"/>
      <c r="C405"/>
      <c r="D405"/>
      <c r="E405"/>
      <c r="F405"/>
      <c r="G405"/>
      <c r="H405"/>
      <c r="I405"/>
      <c r="J405"/>
      <c r="K405"/>
      <c r="L405"/>
      <c r="M405"/>
      <c r="N405"/>
      <c r="O405"/>
      <c r="P405"/>
      <c r="Q405"/>
      <c r="R405"/>
      <c r="S405"/>
      <c r="T405"/>
      <c r="U405"/>
      <c r="V405"/>
      <c r="W405"/>
      <c r="X405"/>
      <c r="Y405"/>
      <c r="Z405"/>
    </row>
    <row r="406" spans="1:26">
      <c r="A406"/>
      <c r="B406"/>
      <c r="C406"/>
      <c r="D406"/>
      <c r="E406"/>
      <c r="F406"/>
      <c r="G406"/>
      <c r="H406"/>
      <c r="I406"/>
      <c r="J406"/>
      <c r="K406"/>
      <c r="L406"/>
      <c r="M406"/>
      <c r="N406"/>
      <c r="O406"/>
      <c r="P406"/>
      <c r="Q406"/>
      <c r="R406"/>
      <c r="S406"/>
      <c r="T406"/>
      <c r="U406"/>
      <c r="V406"/>
      <c r="W406"/>
      <c r="X406"/>
      <c r="Y406"/>
      <c r="Z406"/>
    </row>
    <row r="407" spans="1:26">
      <c r="A407"/>
      <c r="B407"/>
      <c r="C407"/>
      <c r="D407"/>
      <c r="E407"/>
      <c r="F407"/>
      <c r="G407"/>
      <c r="H407"/>
      <c r="I407"/>
      <c r="J407"/>
      <c r="K407"/>
      <c r="L407"/>
      <c r="M407"/>
      <c r="N407"/>
      <c r="O407"/>
      <c r="P407"/>
      <c r="Q407"/>
      <c r="R407"/>
      <c r="S407"/>
      <c r="T407"/>
      <c r="U407"/>
      <c r="V407"/>
      <c r="W407"/>
      <c r="X407"/>
      <c r="Y407"/>
      <c r="Z407"/>
    </row>
    <row r="408" spans="1:26">
      <c r="A408"/>
      <c r="B408"/>
      <c r="C408"/>
      <c r="D408"/>
      <c r="E408"/>
      <c r="F408"/>
      <c r="G408"/>
      <c r="H408"/>
      <c r="I408"/>
      <c r="J408"/>
      <c r="K408"/>
      <c r="L408"/>
      <c r="M408"/>
      <c r="N408"/>
      <c r="O408"/>
      <c r="P408"/>
      <c r="Q408"/>
      <c r="R408"/>
      <c r="S408"/>
      <c r="T408"/>
      <c r="U408"/>
      <c r="V408"/>
      <c r="W408"/>
      <c r="X408"/>
      <c r="Y408"/>
      <c r="Z408"/>
    </row>
    <row r="409" spans="1:26">
      <c r="A409"/>
      <c r="B409"/>
      <c r="C409"/>
      <c r="D409"/>
      <c r="E409"/>
      <c r="F409"/>
      <c r="G409"/>
      <c r="H409"/>
      <c r="I409"/>
      <c r="J409"/>
      <c r="K409"/>
      <c r="L409"/>
      <c r="M409"/>
      <c r="N409"/>
      <c r="O409"/>
      <c r="P409"/>
      <c r="Q409"/>
      <c r="R409"/>
      <c r="S409"/>
      <c r="T409"/>
      <c r="U409"/>
      <c r="V409"/>
      <c r="W409"/>
      <c r="X409"/>
      <c r="Y409"/>
      <c r="Z409"/>
    </row>
    <row r="410" spans="1:26">
      <c r="A410"/>
      <c r="B410"/>
      <c r="C410"/>
      <c r="D410"/>
      <c r="E410"/>
      <c r="F410"/>
      <c r="G410"/>
      <c r="H410"/>
      <c r="I410"/>
      <c r="J410"/>
      <c r="K410"/>
      <c r="L410"/>
      <c r="M410"/>
      <c r="N410"/>
      <c r="O410"/>
      <c r="P410"/>
      <c r="Q410"/>
      <c r="R410"/>
      <c r="S410"/>
      <c r="T410"/>
      <c r="U410"/>
      <c r="V410"/>
      <c r="W410"/>
      <c r="X410"/>
      <c r="Y410"/>
      <c r="Z410"/>
    </row>
    <row r="411" spans="1:26">
      <c r="A411"/>
      <c r="B411"/>
      <c r="C411"/>
      <c r="D411"/>
      <c r="E411"/>
      <c r="F411"/>
      <c r="G411"/>
      <c r="H411"/>
      <c r="I411"/>
      <c r="J411"/>
      <c r="K411"/>
      <c r="L411"/>
      <c r="M411"/>
      <c r="N411"/>
      <c r="O411"/>
      <c r="P411"/>
      <c r="Q411"/>
      <c r="R411"/>
      <c r="S411"/>
      <c r="T411"/>
      <c r="U411"/>
      <c r="V411"/>
      <c r="W411"/>
      <c r="X411"/>
      <c r="Y411"/>
      <c r="Z411"/>
    </row>
    <row r="412" spans="1:26">
      <c r="A412"/>
      <c r="B412"/>
      <c r="C412"/>
      <c r="D412"/>
      <c r="E412"/>
      <c r="F412"/>
      <c r="G412"/>
      <c r="H412"/>
      <c r="I412"/>
      <c r="J412"/>
      <c r="K412"/>
      <c r="L412"/>
      <c r="M412"/>
      <c r="N412"/>
      <c r="O412"/>
      <c r="P412"/>
      <c r="Q412"/>
      <c r="R412"/>
      <c r="S412"/>
      <c r="T412"/>
      <c r="U412"/>
      <c r="V412"/>
      <c r="W412"/>
      <c r="X412"/>
      <c r="Y412"/>
      <c r="Z412"/>
    </row>
    <row r="413" spans="1:26">
      <c r="A413"/>
      <c r="B413"/>
      <c r="C413"/>
      <c r="D413"/>
      <c r="E413"/>
      <c r="F413"/>
      <c r="G413"/>
      <c r="H413"/>
      <c r="I413"/>
      <c r="J413"/>
      <c r="K413"/>
      <c r="L413"/>
      <c r="M413"/>
      <c r="N413"/>
      <c r="O413"/>
      <c r="P413"/>
      <c r="Q413"/>
      <c r="R413"/>
      <c r="S413"/>
      <c r="T413"/>
      <c r="U413"/>
      <c r="V413"/>
      <c r="W413"/>
      <c r="X413"/>
      <c r="Y413"/>
      <c r="Z413"/>
    </row>
    <row r="414" spans="1:26">
      <c r="A414"/>
      <c r="B414"/>
      <c r="C414"/>
      <c r="D414"/>
      <c r="E414"/>
      <c r="F414"/>
      <c r="G414"/>
      <c r="H414"/>
      <c r="I414"/>
      <c r="J414"/>
      <c r="K414"/>
      <c r="L414"/>
      <c r="M414"/>
      <c r="N414"/>
      <c r="O414"/>
      <c r="P414"/>
      <c r="Q414"/>
      <c r="R414"/>
      <c r="S414"/>
      <c r="T414"/>
      <c r="U414"/>
      <c r="V414"/>
      <c r="W414"/>
      <c r="X414"/>
      <c r="Y414"/>
      <c r="Z414"/>
    </row>
    <row r="415" spans="1:26">
      <c r="A415"/>
      <c r="B415"/>
      <c r="C415"/>
      <c r="D415"/>
      <c r="E415"/>
      <c r="F415"/>
      <c r="G415"/>
      <c r="H415"/>
      <c r="I415"/>
      <c r="J415"/>
      <c r="K415"/>
      <c r="L415"/>
      <c r="M415"/>
      <c r="N415"/>
      <c r="O415"/>
      <c r="P415"/>
      <c r="Q415"/>
      <c r="R415"/>
      <c r="S415"/>
      <c r="T415"/>
      <c r="U415"/>
      <c r="V415"/>
      <c r="W415"/>
      <c r="X415"/>
      <c r="Y415"/>
      <c r="Z415"/>
    </row>
    <row r="416" spans="1:26">
      <c r="A416"/>
      <c r="B416"/>
      <c r="C416"/>
      <c r="D416"/>
      <c r="E416"/>
      <c r="F416"/>
      <c r="G416"/>
      <c r="H416"/>
      <c r="I416"/>
      <c r="J416"/>
      <c r="K416"/>
      <c r="L416"/>
      <c r="M416"/>
      <c r="N416"/>
      <c r="O416"/>
      <c r="P416"/>
      <c r="Q416"/>
      <c r="R416"/>
      <c r="S416"/>
      <c r="T416"/>
      <c r="U416"/>
      <c r="V416"/>
      <c r="W416"/>
      <c r="X416"/>
      <c r="Y416"/>
      <c r="Z416"/>
    </row>
    <row r="417" spans="1:26">
      <c r="A417"/>
      <c r="B417"/>
      <c r="C417"/>
      <c r="D417"/>
      <c r="E417"/>
      <c r="F417"/>
      <c r="G417"/>
      <c r="H417"/>
      <c r="I417"/>
      <c r="J417"/>
      <c r="K417"/>
      <c r="L417"/>
      <c r="M417"/>
      <c r="N417"/>
      <c r="O417"/>
      <c r="P417"/>
      <c r="Q417"/>
      <c r="R417"/>
      <c r="S417"/>
      <c r="T417"/>
      <c r="U417"/>
      <c r="V417"/>
      <c r="W417"/>
      <c r="X417"/>
      <c r="Y417"/>
      <c r="Z417"/>
    </row>
    <row r="418" spans="1:26">
      <c r="A418"/>
      <c r="B418"/>
      <c r="C418"/>
      <c r="D418"/>
      <c r="E418"/>
      <c r="F418"/>
      <c r="G418"/>
      <c r="H418"/>
      <c r="I418"/>
      <c r="J418"/>
      <c r="K418"/>
      <c r="L418"/>
      <c r="M418"/>
      <c r="N418"/>
      <c r="O418"/>
      <c r="P418"/>
      <c r="Q418"/>
      <c r="R418"/>
      <c r="S418"/>
      <c r="T418"/>
      <c r="U418"/>
      <c r="V418"/>
      <c r="W418"/>
      <c r="X418"/>
      <c r="Y418"/>
      <c r="Z418"/>
    </row>
    <row r="419" spans="1:26">
      <c r="A419"/>
      <c r="B419"/>
      <c r="C419"/>
      <c r="D419"/>
      <c r="E419"/>
      <c r="F419"/>
      <c r="G419"/>
      <c r="H419"/>
      <c r="I419"/>
      <c r="J419"/>
      <c r="K419"/>
      <c r="L419"/>
      <c r="M419"/>
      <c r="N419"/>
      <c r="O419"/>
      <c r="P419"/>
      <c r="Q419"/>
      <c r="R419"/>
      <c r="S419"/>
      <c r="T419"/>
      <c r="U419"/>
      <c r="V419"/>
      <c r="W419"/>
      <c r="X419"/>
      <c r="Y419"/>
      <c r="Z419"/>
    </row>
    <row r="420" spans="1:26">
      <c r="A420"/>
      <c r="B420"/>
      <c r="C420"/>
      <c r="D420"/>
      <c r="E420"/>
      <c r="F420"/>
      <c r="G420"/>
      <c r="H420"/>
      <c r="I420"/>
      <c r="J420"/>
      <c r="K420"/>
      <c r="L420"/>
      <c r="M420"/>
      <c r="N420"/>
      <c r="O420"/>
      <c r="P420"/>
      <c r="Q420"/>
      <c r="R420"/>
      <c r="S420"/>
      <c r="T420"/>
      <c r="U420"/>
      <c r="V420"/>
      <c r="W420"/>
      <c r="X420"/>
      <c r="Y420"/>
      <c r="Z420"/>
    </row>
    <row r="421" spans="1:26">
      <c r="A421"/>
      <c r="B421"/>
      <c r="C421"/>
      <c r="D421"/>
      <c r="E421"/>
      <c r="F421"/>
      <c r="G421"/>
      <c r="H421"/>
      <c r="I421"/>
      <c r="J421"/>
      <c r="K421"/>
      <c r="L421"/>
      <c r="M421"/>
      <c r="N421"/>
      <c r="O421"/>
      <c r="P421"/>
      <c r="Q421"/>
      <c r="R421"/>
      <c r="S421"/>
      <c r="T421"/>
      <c r="U421"/>
      <c r="V421"/>
      <c r="W421"/>
      <c r="X421"/>
      <c r="Y421"/>
      <c r="Z421"/>
    </row>
    <row r="422" spans="1:26">
      <c r="A422"/>
      <c r="B422"/>
      <c r="C422"/>
      <c r="D422"/>
      <c r="E422"/>
      <c r="F422"/>
      <c r="G422"/>
      <c r="H422"/>
      <c r="I422"/>
      <c r="J422"/>
      <c r="K422"/>
      <c r="L422"/>
      <c r="M422"/>
      <c r="N422"/>
      <c r="O422"/>
      <c r="P422"/>
      <c r="Q422"/>
      <c r="R422"/>
      <c r="S422"/>
      <c r="T422"/>
      <c r="U422"/>
      <c r="V422"/>
      <c r="W422"/>
      <c r="X422"/>
      <c r="Y422"/>
      <c r="Z422"/>
    </row>
    <row r="423" spans="1:26">
      <c r="A423"/>
      <c r="B423"/>
      <c r="C423"/>
      <c r="D423"/>
      <c r="E423"/>
      <c r="F423"/>
      <c r="G423"/>
      <c r="H423"/>
      <c r="I423"/>
      <c r="J423"/>
      <c r="K423"/>
      <c r="L423"/>
      <c r="M423"/>
      <c r="N423"/>
      <c r="O423"/>
      <c r="P423"/>
      <c r="Q423"/>
      <c r="R423"/>
      <c r="S423"/>
      <c r="T423"/>
      <c r="U423"/>
      <c r="V423"/>
      <c r="W423"/>
      <c r="X423"/>
      <c r="Y423"/>
      <c r="Z423"/>
    </row>
    <row r="424" spans="1:26">
      <c r="A424"/>
      <c r="B424"/>
      <c r="C424"/>
      <c r="D424"/>
      <c r="E424"/>
      <c r="F424"/>
      <c r="G424"/>
      <c r="H424"/>
      <c r="I424"/>
      <c r="J424"/>
      <c r="K424"/>
      <c r="L424"/>
      <c r="M424"/>
      <c r="N424"/>
      <c r="O424"/>
      <c r="P424"/>
      <c r="Q424"/>
      <c r="R424"/>
      <c r="S424"/>
      <c r="T424"/>
      <c r="U424"/>
    </row>
    <row r="425" spans="1:26">
      <c r="A425"/>
      <c r="B425"/>
      <c r="C425"/>
      <c r="D425"/>
      <c r="E425"/>
      <c r="F425"/>
      <c r="G425"/>
      <c r="H425"/>
      <c r="I425"/>
      <c r="J425"/>
      <c r="K425"/>
      <c r="L425"/>
      <c r="M425"/>
      <c r="N425"/>
      <c r="O425"/>
      <c r="P425"/>
      <c r="Q425"/>
      <c r="R425"/>
      <c r="S425"/>
      <c r="T425"/>
      <c r="U425"/>
    </row>
    <row r="426" spans="1:26">
      <c r="A426"/>
      <c r="B426"/>
      <c r="C426"/>
      <c r="D426"/>
      <c r="E426"/>
      <c r="F426"/>
      <c r="G426"/>
      <c r="H426"/>
      <c r="I426"/>
      <c r="J426"/>
      <c r="K426"/>
      <c r="L426"/>
      <c r="M426"/>
      <c r="N426"/>
      <c r="O426"/>
      <c r="P426"/>
      <c r="Q426"/>
      <c r="R426"/>
      <c r="S426"/>
      <c r="T426"/>
      <c r="U426"/>
    </row>
    <row r="427" spans="1:26">
      <c r="A427"/>
      <c r="B427"/>
      <c r="C427"/>
      <c r="D427"/>
      <c r="E427"/>
      <c r="F427"/>
      <c r="G427"/>
      <c r="H427"/>
      <c r="I427"/>
      <c r="J427"/>
      <c r="K427"/>
      <c r="L427"/>
      <c r="M427"/>
      <c r="N427"/>
      <c r="O427"/>
      <c r="P427"/>
      <c r="Q427"/>
      <c r="R427"/>
      <c r="S427"/>
      <c r="T427"/>
      <c r="U427"/>
    </row>
    <row r="428" spans="1:26">
      <c r="A428"/>
      <c r="B428"/>
      <c r="C428"/>
      <c r="D428"/>
      <c r="E428"/>
      <c r="F428"/>
      <c r="G428"/>
      <c r="H428"/>
      <c r="I428"/>
      <c r="J428"/>
      <c r="K428"/>
      <c r="L428"/>
      <c r="M428"/>
      <c r="N428"/>
      <c r="O428"/>
      <c r="P428"/>
      <c r="Q428"/>
      <c r="R428"/>
      <c r="S428"/>
      <c r="T428"/>
      <c r="U428"/>
    </row>
    <row r="429" spans="1:26">
      <c r="A429"/>
      <c r="B429"/>
      <c r="C429"/>
      <c r="D429"/>
      <c r="E429"/>
      <c r="F429"/>
      <c r="G429"/>
      <c r="H429"/>
      <c r="I429"/>
      <c r="J429"/>
      <c r="K429"/>
      <c r="L429"/>
      <c r="M429"/>
      <c r="N429"/>
      <c r="O429"/>
      <c r="P429"/>
      <c r="Q429"/>
      <c r="R429"/>
      <c r="S429"/>
      <c r="T429"/>
      <c r="U429"/>
    </row>
    <row r="430" spans="1:26">
      <c r="A430"/>
      <c r="B430"/>
      <c r="C430"/>
      <c r="D430"/>
      <c r="E430"/>
      <c r="F430"/>
      <c r="G430"/>
      <c r="H430"/>
      <c r="I430"/>
      <c r="J430"/>
      <c r="K430"/>
      <c r="L430"/>
      <c r="M430"/>
      <c r="N430"/>
      <c r="O430"/>
      <c r="P430"/>
      <c r="Q430"/>
      <c r="R430"/>
      <c r="S430"/>
      <c r="T430"/>
      <c r="U430"/>
    </row>
    <row r="431" spans="1:26">
      <c r="A431"/>
      <c r="B431"/>
      <c r="C431"/>
      <c r="D431"/>
      <c r="E431"/>
      <c r="F431"/>
      <c r="G431"/>
      <c r="H431"/>
      <c r="I431"/>
      <c r="J431"/>
      <c r="K431"/>
      <c r="L431"/>
      <c r="M431"/>
      <c r="N431"/>
      <c r="O431"/>
      <c r="P431"/>
      <c r="Q431"/>
      <c r="R431"/>
      <c r="S431"/>
      <c r="T431"/>
      <c r="U431"/>
    </row>
    <row r="432" spans="1:26">
      <c r="A432"/>
      <c r="B432"/>
      <c r="C432"/>
      <c r="D432"/>
      <c r="E432"/>
      <c r="F432"/>
      <c r="G432"/>
      <c r="H432"/>
      <c r="I432"/>
      <c r="J432"/>
      <c r="K432"/>
      <c r="L432"/>
      <c r="M432"/>
      <c r="N432"/>
      <c r="O432"/>
      <c r="P432"/>
      <c r="Q432"/>
      <c r="R432"/>
      <c r="S432"/>
      <c r="T432"/>
      <c r="U432"/>
    </row>
    <row r="433" spans="1:21">
      <c r="A433"/>
      <c r="B433"/>
      <c r="C433"/>
      <c r="D433"/>
      <c r="E433"/>
      <c r="F433"/>
      <c r="G433"/>
      <c r="H433"/>
      <c r="I433"/>
      <c r="J433"/>
      <c r="K433"/>
      <c r="L433"/>
      <c r="M433"/>
      <c r="N433"/>
      <c r="O433"/>
      <c r="P433"/>
      <c r="Q433"/>
      <c r="R433"/>
      <c r="S433"/>
      <c r="T433"/>
      <c r="U433"/>
    </row>
    <row r="434" spans="1:21">
      <c r="A434"/>
      <c r="B434"/>
      <c r="C434"/>
      <c r="D434"/>
      <c r="E434"/>
      <c r="F434"/>
      <c r="G434"/>
      <c r="H434"/>
      <c r="I434"/>
      <c r="J434"/>
      <c r="K434"/>
      <c r="L434"/>
      <c r="M434"/>
      <c r="N434"/>
      <c r="O434"/>
      <c r="P434"/>
      <c r="Q434"/>
      <c r="R434"/>
      <c r="S434"/>
      <c r="T434"/>
      <c r="U434"/>
    </row>
    <row r="435" spans="1:21">
      <c r="A435"/>
      <c r="B435"/>
      <c r="C435"/>
      <c r="D435"/>
      <c r="E435"/>
      <c r="F435"/>
      <c r="G435"/>
      <c r="H435"/>
      <c r="I435"/>
      <c r="J435"/>
      <c r="K435"/>
      <c r="L435"/>
      <c r="M435"/>
      <c r="N435"/>
      <c r="O435"/>
      <c r="P435"/>
      <c r="Q435"/>
      <c r="R435"/>
      <c r="S435"/>
      <c r="T435"/>
      <c r="U435"/>
    </row>
    <row r="436" spans="1:21">
      <c r="A436"/>
      <c r="B436"/>
      <c r="C436"/>
      <c r="D436"/>
      <c r="E436"/>
      <c r="F436"/>
      <c r="G436"/>
      <c r="H436"/>
      <c r="I436"/>
      <c r="J436"/>
      <c r="K436"/>
      <c r="L436"/>
      <c r="M436"/>
      <c r="N436"/>
      <c r="O436"/>
      <c r="P436"/>
      <c r="Q436"/>
      <c r="R436"/>
      <c r="S436"/>
      <c r="T436"/>
      <c r="U436"/>
    </row>
    <row r="437" spans="1:21">
      <c r="A437"/>
      <c r="B437"/>
      <c r="C437"/>
      <c r="D437"/>
      <c r="E437"/>
      <c r="F437"/>
      <c r="G437"/>
      <c r="H437"/>
      <c r="I437"/>
      <c r="J437"/>
      <c r="K437"/>
      <c r="L437"/>
      <c r="M437"/>
      <c r="N437"/>
      <c r="O437"/>
      <c r="P437"/>
      <c r="Q437"/>
      <c r="R437"/>
      <c r="S437"/>
      <c r="T437"/>
      <c r="U437"/>
    </row>
    <row r="438" spans="1:21">
      <c r="A438"/>
      <c r="B438"/>
      <c r="C438"/>
      <c r="D438"/>
      <c r="E438"/>
      <c r="F438"/>
      <c r="G438"/>
      <c r="H438"/>
      <c r="I438"/>
      <c r="J438"/>
      <c r="K438"/>
      <c r="L438"/>
      <c r="M438"/>
      <c r="N438"/>
      <c r="O438"/>
      <c r="P438"/>
      <c r="Q438"/>
      <c r="R438"/>
      <c r="S438"/>
      <c r="T438"/>
      <c r="U438"/>
    </row>
    <row r="439" spans="1:21">
      <c r="A439"/>
      <c r="B439"/>
      <c r="C439"/>
      <c r="D439"/>
      <c r="E439"/>
      <c r="F439"/>
      <c r="G439"/>
      <c r="H439"/>
      <c r="I439"/>
      <c r="J439"/>
      <c r="K439"/>
      <c r="L439"/>
      <c r="M439"/>
      <c r="N439"/>
      <c r="O439"/>
      <c r="P439"/>
      <c r="Q439"/>
      <c r="R439"/>
      <c r="S439"/>
      <c r="T439"/>
      <c r="U439"/>
    </row>
    <row r="440" spans="1:21">
      <c r="A440"/>
      <c r="B440"/>
      <c r="C440"/>
      <c r="D440"/>
      <c r="E440"/>
      <c r="F440"/>
      <c r="G440"/>
      <c r="H440"/>
      <c r="I440"/>
      <c r="J440"/>
      <c r="K440"/>
      <c r="L440"/>
      <c r="M440"/>
      <c r="N440"/>
      <c r="O440"/>
      <c r="P440"/>
      <c r="Q440"/>
      <c r="R440"/>
      <c r="S440"/>
      <c r="T440"/>
      <c r="U440"/>
    </row>
    <row r="441" spans="1:21">
      <c r="A441"/>
      <c r="B441"/>
      <c r="C441"/>
      <c r="D441"/>
      <c r="E441"/>
      <c r="F441"/>
      <c r="G441"/>
      <c r="H441"/>
      <c r="I441"/>
      <c r="J441"/>
      <c r="K441"/>
      <c r="L441"/>
      <c r="M441"/>
      <c r="N441"/>
      <c r="O441"/>
      <c r="P441"/>
      <c r="Q441"/>
      <c r="R441"/>
      <c r="S441"/>
      <c r="T441"/>
      <c r="U441"/>
    </row>
    <row r="442" spans="1:21">
      <c r="A442"/>
      <c r="B442"/>
      <c r="C442"/>
      <c r="D442"/>
      <c r="E442"/>
      <c r="F442"/>
      <c r="G442"/>
      <c r="H442"/>
      <c r="I442"/>
      <c r="J442"/>
      <c r="K442"/>
      <c r="L442"/>
      <c r="M442"/>
      <c r="N442"/>
      <c r="O442"/>
      <c r="P442"/>
      <c r="Q442"/>
      <c r="R442"/>
      <c r="S442"/>
      <c r="T442"/>
      <c r="U442"/>
    </row>
    <row r="443" spans="1:21">
      <c r="A443"/>
      <c r="B443"/>
      <c r="C443"/>
      <c r="D443"/>
      <c r="E443"/>
      <c r="F443"/>
      <c r="G443"/>
      <c r="H443"/>
      <c r="I443"/>
      <c r="J443"/>
      <c r="K443"/>
      <c r="L443"/>
      <c r="M443"/>
      <c r="N443"/>
      <c r="O443"/>
      <c r="P443"/>
      <c r="Q443"/>
      <c r="R443"/>
      <c r="S443"/>
      <c r="T443"/>
      <c r="U443"/>
    </row>
    <row r="444" spans="1:21">
      <c r="A444"/>
      <c r="B444"/>
      <c r="C444"/>
      <c r="D444"/>
      <c r="E444"/>
      <c r="F444"/>
      <c r="G444"/>
      <c r="H444"/>
      <c r="I444"/>
      <c r="J444"/>
      <c r="K444"/>
      <c r="L444"/>
      <c r="M444"/>
      <c r="N444"/>
      <c r="O444"/>
      <c r="P444"/>
      <c r="Q444"/>
      <c r="R444"/>
      <c r="S444"/>
      <c r="T444"/>
      <c r="U444"/>
    </row>
    <row r="445" spans="1:21">
      <c r="A445"/>
      <c r="B445"/>
      <c r="C445"/>
      <c r="D445"/>
      <c r="E445"/>
      <c r="F445"/>
      <c r="G445"/>
      <c r="H445"/>
      <c r="I445"/>
      <c r="J445"/>
      <c r="K445"/>
      <c r="L445"/>
      <c r="M445"/>
      <c r="N445"/>
      <c r="O445"/>
      <c r="P445"/>
      <c r="Q445"/>
      <c r="R445"/>
      <c r="S445"/>
      <c r="T445"/>
      <c r="U445"/>
    </row>
    <row r="446" spans="1:21">
      <c r="A446"/>
      <c r="B446"/>
      <c r="C446"/>
      <c r="D446"/>
      <c r="E446"/>
      <c r="F446"/>
      <c r="G446"/>
      <c r="H446"/>
      <c r="I446"/>
      <c r="J446"/>
      <c r="K446"/>
      <c r="L446"/>
      <c r="M446"/>
      <c r="N446"/>
      <c r="O446"/>
      <c r="P446"/>
      <c r="Q446"/>
      <c r="R446"/>
      <c r="S446"/>
      <c r="T446"/>
      <c r="U446"/>
    </row>
    <row r="447" spans="1:21">
      <c r="A447"/>
      <c r="B447"/>
      <c r="C447"/>
      <c r="D447"/>
      <c r="E447"/>
      <c r="F447"/>
      <c r="G447"/>
      <c r="H447"/>
      <c r="I447"/>
      <c r="J447"/>
      <c r="K447"/>
      <c r="L447"/>
      <c r="M447"/>
      <c r="N447"/>
      <c r="O447"/>
      <c r="P447"/>
      <c r="Q447"/>
      <c r="R447"/>
      <c r="S447"/>
      <c r="T447"/>
      <c r="U447"/>
    </row>
    <row r="448" spans="1:21">
      <c r="A448"/>
      <c r="B448"/>
      <c r="C448"/>
      <c r="D448"/>
      <c r="E448"/>
      <c r="F448"/>
      <c r="G448"/>
      <c r="H448"/>
      <c r="I448"/>
      <c r="J448"/>
      <c r="K448"/>
      <c r="L448"/>
      <c r="M448"/>
      <c r="N448"/>
      <c r="O448"/>
      <c r="P448"/>
      <c r="Q448"/>
      <c r="R448"/>
      <c r="S448"/>
      <c r="T448"/>
      <c r="U448"/>
    </row>
    <row r="449" spans="1:21">
      <c r="A449"/>
      <c r="B449"/>
      <c r="C449"/>
      <c r="D449"/>
      <c r="E449"/>
      <c r="F449"/>
      <c r="G449"/>
      <c r="H449"/>
      <c r="I449"/>
      <c r="J449"/>
      <c r="K449"/>
      <c r="L449"/>
      <c r="M449"/>
      <c r="N449"/>
      <c r="O449"/>
      <c r="P449"/>
      <c r="Q449"/>
      <c r="R449"/>
      <c r="S449"/>
      <c r="T449"/>
      <c r="U449"/>
    </row>
    <row r="450" spans="1:21">
      <c r="A450"/>
      <c r="B450"/>
      <c r="C450"/>
      <c r="D450"/>
      <c r="E450"/>
      <c r="F450"/>
      <c r="G450"/>
      <c r="H450"/>
      <c r="I450"/>
      <c r="J450"/>
      <c r="K450"/>
      <c r="L450"/>
      <c r="M450"/>
      <c r="N450"/>
      <c r="O450"/>
      <c r="P450"/>
      <c r="Q450"/>
      <c r="R450"/>
      <c r="S450"/>
      <c r="T450"/>
      <c r="U450"/>
    </row>
    <row r="451" spans="1:21">
      <c r="A451"/>
      <c r="B451"/>
      <c r="C451"/>
      <c r="D451"/>
      <c r="E451"/>
      <c r="F451"/>
      <c r="G451"/>
      <c r="H451"/>
      <c r="I451"/>
      <c r="J451"/>
      <c r="K451"/>
      <c r="L451"/>
      <c r="M451"/>
      <c r="N451"/>
      <c r="O451"/>
      <c r="P451"/>
      <c r="Q451"/>
      <c r="R451"/>
      <c r="S451"/>
      <c r="T451"/>
      <c r="U451"/>
    </row>
    <row r="452" spans="1:21">
      <c r="A452"/>
      <c r="B452"/>
      <c r="C452"/>
      <c r="D452"/>
      <c r="E452"/>
      <c r="F452"/>
      <c r="G452"/>
      <c r="H452"/>
      <c r="I452"/>
      <c r="J452"/>
      <c r="K452"/>
      <c r="L452"/>
      <c r="M452"/>
      <c r="N452"/>
      <c r="O452"/>
      <c r="P452"/>
      <c r="Q452"/>
      <c r="R452"/>
      <c r="S452"/>
      <c r="T452"/>
      <c r="U452"/>
    </row>
    <row r="453" spans="1:21">
      <c r="A453"/>
      <c r="B453"/>
      <c r="C453"/>
      <c r="D453"/>
      <c r="E453"/>
      <c r="F453"/>
      <c r="G453"/>
      <c r="H453"/>
      <c r="I453"/>
      <c r="J453"/>
      <c r="K453"/>
      <c r="L453"/>
      <c r="M453"/>
      <c r="N453"/>
      <c r="O453"/>
      <c r="P453"/>
      <c r="Q453"/>
      <c r="R453"/>
      <c r="S453"/>
      <c r="T453"/>
      <c r="U453"/>
    </row>
    <row r="454" spans="1:21">
      <c r="A454"/>
      <c r="B454"/>
      <c r="C454"/>
      <c r="D454"/>
      <c r="E454"/>
      <c r="F454"/>
      <c r="G454"/>
      <c r="H454"/>
      <c r="I454"/>
      <c r="J454"/>
      <c r="K454"/>
      <c r="L454"/>
      <c r="M454"/>
      <c r="N454"/>
      <c r="O454"/>
      <c r="P454"/>
      <c r="Q454"/>
      <c r="R454"/>
      <c r="S454"/>
      <c r="T454"/>
      <c r="U454"/>
    </row>
    <row r="455" spans="1:21">
      <c r="A455"/>
      <c r="B455"/>
      <c r="C455"/>
      <c r="D455"/>
      <c r="E455"/>
      <c r="F455"/>
      <c r="G455"/>
      <c r="H455"/>
      <c r="I455"/>
      <c r="J455"/>
      <c r="K455"/>
      <c r="L455"/>
      <c r="M455"/>
      <c r="N455"/>
      <c r="O455"/>
      <c r="P455"/>
      <c r="Q455"/>
      <c r="R455"/>
      <c r="S455"/>
      <c r="T455"/>
      <c r="U455"/>
    </row>
    <row r="456" spans="1:21">
      <c r="A456"/>
      <c r="B456"/>
      <c r="C456"/>
      <c r="D456"/>
      <c r="E456"/>
      <c r="F456"/>
      <c r="G456"/>
      <c r="H456"/>
      <c r="I456"/>
      <c r="J456"/>
      <c r="K456"/>
      <c r="L456"/>
      <c r="M456"/>
      <c r="N456"/>
      <c r="O456"/>
      <c r="P456"/>
      <c r="Q456"/>
      <c r="R456"/>
      <c r="S456"/>
      <c r="T456"/>
      <c r="U456"/>
    </row>
    <row r="457" spans="1:21">
      <c r="A457"/>
      <c r="B457"/>
      <c r="C457"/>
      <c r="D457"/>
      <c r="E457"/>
      <c r="F457"/>
      <c r="G457"/>
      <c r="H457"/>
      <c r="I457"/>
      <c r="J457"/>
      <c r="K457"/>
      <c r="L457"/>
      <c r="M457"/>
      <c r="N457"/>
      <c r="O457"/>
      <c r="P457"/>
      <c r="Q457"/>
      <c r="R457"/>
      <c r="S457"/>
      <c r="T457"/>
      <c r="U457"/>
    </row>
    <row r="458" spans="1:21">
      <c r="A458"/>
      <c r="B458"/>
      <c r="C458"/>
      <c r="D458"/>
      <c r="E458"/>
      <c r="F458"/>
      <c r="G458"/>
      <c r="H458"/>
      <c r="I458"/>
      <c r="J458"/>
      <c r="K458"/>
      <c r="L458"/>
      <c r="M458"/>
      <c r="N458"/>
      <c r="O458"/>
      <c r="P458"/>
      <c r="Q458"/>
      <c r="R458"/>
      <c r="S458"/>
      <c r="T458"/>
      <c r="U458"/>
    </row>
    <row r="459" spans="1:21">
      <c r="A459"/>
      <c r="B459"/>
      <c r="C459"/>
      <c r="D459"/>
      <c r="E459"/>
      <c r="F459"/>
      <c r="G459"/>
      <c r="H459"/>
      <c r="I459"/>
      <c r="J459"/>
      <c r="K459"/>
      <c r="L459"/>
      <c r="M459"/>
      <c r="N459"/>
      <c r="O459"/>
      <c r="P459"/>
      <c r="Q459"/>
      <c r="R459"/>
      <c r="S459"/>
      <c r="T459"/>
      <c r="U459"/>
    </row>
    <row r="460" spans="1:21">
      <c r="A460"/>
      <c r="B460"/>
      <c r="C460"/>
      <c r="D460"/>
      <c r="E460"/>
      <c r="F460"/>
      <c r="G460"/>
      <c r="H460"/>
      <c r="I460"/>
      <c r="J460"/>
      <c r="K460"/>
      <c r="L460"/>
      <c r="M460"/>
      <c r="N460"/>
      <c r="O460"/>
      <c r="P460"/>
      <c r="Q460"/>
      <c r="R460"/>
      <c r="S460"/>
      <c r="T460"/>
      <c r="U460"/>
    </row>
    <row r="461" spans="1:21">
      <c r="A461"/>
      <c r="B461"/>
      <c r="C461"/>
      <c r="D461"/>
      <c r="E461"/>
      <c r="F461"/>
      <c r="G461"/>
      <c r="H461"/>
      <c r="I461"/>
      <c r="J461"/>
      <c r="K461"/>
      <c r="L461"/>
      <c r="M461"/>
      <c r="N461"/>
      <c r="O461"/>
      <c r="P461"/>
      <c r="Q461"/>
      <c r="R461"/>
      <c r="S461"/>
      <c r="T461"/>
      <c r="U461"/>
    </row>
    <row r="462" spans="1:21">
      <c r="A462"/>
      <c r="B462"/>
      <c r="C462"/>
      <c r="D462"/>
      <c r="E462"/>
      <c r="F462"/>
      <c r="G462"/>
      <c r="H462"/>
      <c r="I462"/>
      <c r="J462"/>
      <c r="K462"/>
      <c r="L462"/>
      <c r="M462"/>
      <c r="N462"/>
      <c r="O462"/>
      <c r="P462"/>
      <c r="Q462"/>
      <c r="R462"/>
      <c r="S462"/>
      <c r="T462"/>
      <c r="U462"/>
    </row>
    <row r="463" spans="1:21">
      <c r="A463"/>
      <c r="B463"/>
      <c r="C463"/>
      <c r="D463"/>
      <c r="E463"/>
      <c r="F463"/>
      <c r="G463"/>
      <c r="H463"/>
      <c r="I463"/>
      <c r="J463"/>
      <c r="K463"/>
      <c r="L463"/>
      <c r="M463"/>
      <c r="N463"/>
      <c r="O463"/>
      <c r="P463"/>
      <c r="Q463"/>
      <c r="R463"/>
      <c r="S463"/>
      <c r="T463"/>
      <c r="U463"/>
    </row>
    <row r="464" spans="1:21">
      <c r="A464"/>
      <c r="B464"/>
      <c r="C464"/>
      <c r="D464"/>
      <c r="E464"/>
      <c r="F464"/>
      <c r="G464"/>
      <c r="H464"/>
      <c r="I464"/>
      <c r="J464"/>
      <c r="K464"/>
      <c r="L464"/>
      <c r="M464"/>
      <c r="N464"/>
      <c r="O464"/>
      <c r="P464"/>
      <c r="Q464"/>
      <c r="R464"/>
      <c r="S464"/>
      <c r="T464"/>
      <c r="U464"/>
    </row>
    <row r="465" spans="1:21">
      <c r="A465"/>
      <c r="B465"/>
      <c r="C465"/>
      <c r="D465"/>
      <c r="E465"/>
      <c r="F465"/>
      <c r="G465"/>
      <c r="H465"/>
      <c r="I465"/>
      <c r="J465"/>
      <c r="K465"/>
      <c r="L465"/>
      <c r="M465"/>
      <c r="N465"/>
      <c r="O465"/>
      <c r="P465"/>
      <c r="Q465"/>
      <c r="R465"/>
      <c r="S465"/>
      <c r="T465"/>
      <c r="U465"/>
    </row>
    <row r="466" spans="1:21">
      <c r="A466"/>
      <c r="B466"/>
      <c r="C466"/>
      <c r="D466"/>
      <c r="E466"/>
      <c r="F466"/>
      <c r="G466"/>
      <c r="H466"/>
      <c r="I466"/>
      <c r="J466"/>
      <c r="K466"/>
      <c r="L466"/>
      <c r="M466"/>
      <c r="N466"/>
      <c r="O466"/>
      <c r="P466"/>
      <c r="Q466"/>
      <c r="R466"/>
      <c r="S466"/>
      <c r="T466"/>
      <c r="U466"/>
    </row>
    <row r="467" spans="1:21">
      <c r="A467"/>
      <c r="B467"/>
      <c r="C467"/>
      <c r="D467"/>
      <c r="E467"/>
      <c r="F467"/>
      <c r="G467"/>
      <c r="H467"/>
      <c r="I467"/>
      <c r="J467"/>
      <c r="K467"/>
      <c r="L467"/>
      <c r="M467"/>
      <c r="N467"/>
      <c r="O467"/>
      <c r="P467"/>
      <c r="Q467"/>
      <c r="R467"/>
      <c r="S467"/>
      <c r="T467"/>
      <c r="U467"/>
    </row>
    <row r="468" spans="1:21">
      <c r="A468"/>
      <c r="B468"/>
      <c r="C468"/>
      <c r="D468"/>
      <c r="E468"/>
      <c r="F468"/>
      <c r="G468"/>
      <c r="H468"/>
      <c r="I468"/>
      <c r="J468"/>
      <c r="K468"/>
      <c r="L468"/>
      <c r="M468"/>
      <c r="N468"/>
      <c r="O468"/>
      <c r="P468"/>
      <c r="Q468"/>
      <c r="R468"/>
      <c r="S468"/>
      <c r="T468"/>
      <c r="U468"/>
    </row>
    <row r="469" spans="1:21">
      <c r="A469"/>
      <c r="B469"/>
      <c r="C469"/>
      <c r="D469"/>
      <c r="E469"/>
      <c r="F469"/>
      <c r="G469"/>
      <c r="H469"/>
      <c r="I469"/>
      <c r="J469"/>
      <c r="K469"/>
      <c r="L469"/>
      <c r="M469"/>
      <c r="N469"/>
      <c r="O469"/>
      <c r="P469"/>
      <c r="Q469"/>
      <c r="R469"/>
      <c r="S469"/>
      <c r="T469"/>
      <c r="U469"/>
    </row>
    <row r="470" spans="1:21">
      <c r="A470"/>
      <c r="B470"/>
      <c r="C470"/>
      <c r="D470"/>
      <c r="E470"/>
      <c r="F470"/>
      <c r="G470"/>
      <c r="H470"/>
      <c r="I470"/>
      <c r="J470"/>
      <c r="K470"/>
      <c r="L470"/>
      <c r="M470"/>
      <c r="N470"/>
      <c r="O470"/>
      <c r="P470"/>
      <c r="Q470"/>
      <c r="R470"/>
      <c r="S470"/>
      <c r="T470"/>
      <c r="U470"/>
    </row>
    <row r="471" spans="1:21">
      <c r="A471"/>
      <c r="B471"/>
      <c r="C471"/>
      <c r="D471"/>
      <c r="E471"/>
      <c r="F471"/>
      <c r="G471"/>
      <c r="H471"/>
      <c r="I471"/>
      <c r="J471"/>
      <c r="K471"/>
      <c r="L471"/>
      <c r="M471"/>
      <c r="N471"/>
      <c r="O471"/>
      <c r="P471"/>
      <c r="Q471"/>
      <c r="R471"/>
      <c r="S471"/>
      <c r="T471"/>
      <c r="U471"/>
    </row>
    <row r="472" spans="1:21">
      <c r="A472"/>
      <c r="B472"/>
      <c r="C472"/>
      <c r="D472"/>
      <c r="E472"/>
      <c r="F472"/>
      <c r="G472"/>
      <c r="H472"/>
      <c r="I472"/>
      <c r="J472"/>
      <c r="K472"/>
      <c r="L472"/>
      <c r="M472"/>
      <c r="N472"/>
      <c r="O472"/>
      <c r="P472"/>
      <c r="Q472"/>
      <c r="R472"/>
      <c r="S472"/>
      <c r="T472"/>
      <c r="U472"/>
    </row>
    <row r="473" spans="1:21">
      <c r="A473"/>
      <c r="B473"/>
      <c r="C473"/>
      <c r="D473"/>
      <c r="E473"/>
      <c r="F473"/>
      <c r="G473"/>
      <c r="H473"/>
      <c r="I473"/>
      <c r="J473"/>
      <c r="K473"/>
      <c r="L473"/>
      <c r="M473"/>
      <c r="N473"/>
      <c r="O473"/>
      <c r="P473"/>
      <c r="Q473"/>
      <c r="R473"/>
      <c r="S473"/>
      <c r="T473"/>
      <c r="U473"/>
    </row>
    <row r="474" spans="1:21">
      <c r="A474"/>
      <c r="B474"/>
      <c r="C474"/>
      <c r="D474"/>
      <c r="E474"/>
      <c r="F474"/>
      <c r="G474"/>
      <c r="H474"/>
      <c r="I474"/>
      <c r="J474"/>
      <c r="K474"/>
      <c r="L474"/>
      <c r="M474"/>
      <c r="N474"/>
      <c r="O474"/>
      <c r="P474"/>
      <c r="Q474"/>
      <c r="R474"/>
      <c r="S474"/>
      <c r="T474"/>
      <c r="U474"/>
    </row>
    <row r="475" spans="1:21">
      <c r="A475"/>
      <c r="B475"/>
      <c r="C475"/>
      <c r="D475"/>
      <c r="E475"/>
      <c r="F475"/>
      <c r="G475"/>
      <c r="H475"/>
      <c r="I475"/>
      <c r="J475"/>
      <c r="K475"/>
      <c r="L475"/>
      <c r="M475"/>
      <c r="N475"/>
      <c r="O475"/>
      <c r="P475"/>
      <c r="Q475"/>
      <c r="R475"/>
      <c r="S475"/>
      <c r="T475"/>
      <c r="U475"/>
    </row>
    <row r="476" spans="1:21">
      <c r="A476"/>
      <c r="B476"/>
      <c r="C476"/>
      <c r="D476"/>
      <c r="E476"/>
      <c r="F476"/>
      <c r="G476"/>
      <c r="H476"/>
      <c r="I476"/>
      <c r="J476"/>
      <c r="K476"/>
      <c r="L476"/>
      <c r="M476"/>
      <c r="N476"/>
      <c r="O476"/>
      <c r="P476"/>
      <c r="Q476"/>
      <c r="R476"/>
      <c r="S476"/>
      <c r="T476"/>
      <c r="U476"/>
    </row>
    <row r="477" spans="1:21">
      <c r="A477"/>
      <c r="B477"/>
      <c r="C477"/>
      <c r="D477"/>
      <c r="E477"/>
      <c r="F477"/>
      <c r="G477"/>
      <c r="H477"/>
      <c r="I477"/>
      <c r="J477"/>
      <c r="K477"/>
      <c r="L477"/>
      <c r="M477"/>
      <c r="N477"/>
      <c r="O477"/>
      <c r="P477"/>
      <c r="Q477"/>
      <c r="R477"/>
      <c r="S477"/>
      <c r="T477"/>
      <c r="U477"/>
    </row>
    <row r="478" spans="1:21">
      <c r="A478"/>
      <c r="B478"/>
      <c r="C478"/>
      <c r="D478"/>
      <c r="E478"/>
      <c r="F478"/>
      <c r="G478"/>
      <c r="H478"/>
      <c r="I478"/>
      <c r="J478"/>
      <c r="K478"/>
      <c r="L478"/>
      <c r="M478"/>
      <c r="N478"/>
      <c r="O478"/>
      <c r="P478"/>
      <c r="Q478"/>
      <c r="R478"/>
      <c r="S478"/>
      <c r="T478"/>
      <c r="U478"/>
    </row>
    <row r="479" spans="1:21">
      <c r="A479"/>
      <c r="B479"/>
      <c r="C479"/>
      <c r="D479"/>
      <c r="E479"/>
      <c r="F479"/>
      <c r="G479"/>
      <c r="H479"/>
      <c r="I479"/>
      <c r="J479"/>
      <c r="K479"/>
      <c r="L479"/>
      <c r="M479"/>
      <c r="N479"/>
      <c r="O479"/>
      <c r="P479"/>
      <c r="Q479"/>
      <c r="R479"/>
      <c r="S479"/>
      <c r="T479"/>
      <c r="U479"/>
    </row>
    <row r="480" spans="1:21">
      <c r="A480"/>
      <c r="B480"/>
      <c r="C480"/>
      <c r="D480"/>
      <c r="E480"/>
      <c r="F480"/>
      <c r="G480"/>
      <c r="H480"/>
      <c r="I480"/>
      <c r="J480"/>
      <c r="K480"/>
      <c r="L480"/>
      <c r="M480"/>
      <c r="N480"/>
      <c r="O480"/>
      <c r="P480"/>
      <c r="Q480"/>
      <c r="R480"/>
      <c r="S480"/>
      <c r="T480"/>
      <c r="U480"/>
    </row>
    <row r="481" spans="1:21">
      <c r="A481"/>
      <c r="B481"/>
      <c r="C481"/>
      <c r="D481"/>
      <c r="E481"/>
      <c r="F481"/>
      <c r="G481"/>
      <c r="H481"/>
      <c r="I481"/>
      <c r="J481"/>
      <c r="K481"/>
      <c r="L481"/>
      <c r="M481"/>
      <c r="N481"/>
      <c r="O481"/>
      <c r="P481"/>
      <c r="Q481"/>
      <c r="R481"/>
      <c r="S481"/>
      <c r="T481"/>
      <c r="U481"/>
    </row>
    <row r="482" spans="1:21">
      <c r="A482"/>
      <c r="B482"/>
      <c r="C482"/>
      <c r="D482"/>
      <c r="E482"/>
      <c r="F482"/>
      <c r="G482"/>
      <c r="H482"/>
      <c r="I482"/>
      <c r="J482"/>
      <c r="K482"/>
      <c r="L482"/>
      <c r="M482"/>
      <c r="N482"/>
      <c r="O482"/>
      <c r="P482"/>
      <c r="Q482"/>
      <c r="R482"/>
      <c r="S482"/>
      <c r="T482"/>
      <c r="U482"/>
    </row>
    <row r="483" spans="1:21">
      <c r="A483"/>
      <c r="B483"/>
      <c r="C483"/>
      <c r="D483"/>
      <c r="E483"/>
      <c r="F483"/>
      <c r="G483"/>
      <c r="H483"/>
      <c r="I483"/>
      <c r="J483"/>
      <c r="K483"/>
      <c r="L483"/>
      <c r="M483"/>
      <c r="N483"/>
      <c r="O483"/>
      <c r="P483"/>
      <c r="Q483"/>
      <c r="R483"/>
      <c r="S483"/>
      <c r="T483"/>
      <c r="U483"/>
    </row>
    <row r="484" spans="1:21">
      <c r="A484"/>
      <c r="B484"/>
      <c r="C484"/>
      <c r="D484"/>
      <c r="E484"/>
      <c r="F484"/>
      <c r="G484"/>
      <c r="H484"/>
      <c r="I484"/>
      <c r="J484"/>
      <c r="K484"/>
      <c r="L484"/>
      <c r="M484"/>
      <c r="N484"/>
      <c r="O484"/>
      <c r="P484"/>
      <c r="Q484"/>
      <c r="R484"/>
      <c r="S484"/>
      <c r="T484"/>
      <c r="U484"/>
    </row>
    <row r="485" spans="1:21">
      <c r="A485"/>
      <c r="B485"/>
      <c r="C485"/>
      <c r="D485"/>
      <c r="E485"/>
      <c r="F485"/>
      <c r="G485"/>
      <c r="H485"/>
      <c r="I485"/>
      <c r="J485"/>
      <c r="K485"/>
      <c r="L485"/>
      <c r="M485"/>
      <c r="N485"/>
      <c r="O485"/>
      <c r="P485"/>
      <c r="Q485"/>
      <c r="R485"/>
      <c r="S485"/>
      <c r="T485"/>
      <c r="U485"/>
    </row>
    <row r="486" spans="1:21">
      <c r="A486"/>
      <c r="B486"/>
      <c r="C486"/>
      <c r="D486"/>
      <c r="E486"/>
      <c r="F486"/>
      <c r="G486"/>
      <c r="H486"/>
      <c r="I486"/>
      <c r="J486"/>
      <c r="K486"/>
      <c r="L486"/>
      <c r="M486"/>
      <c r="N486"/>
      <c r="O486"/>
      <c r="P486"/>
      <c r="Q486"/>
      <c r="R486"/>
      <c r="S486"/>
      <c r="T486"/>
      <c r="U486"/>
    </row>
    <row r="487" spans="1:21">
      <c r="A487"/>
      <c r="B487"/>
      <c r="C487"/>
      <c r="D487"/>
      <c r="E487"/>
      <c r="F487"/>
      <c r="G487"/>
      <c r="H487"/>
      <c r="I487"/>
      <c r="J487"/>
      <c r="K487"/>
      <c r="L487"/>
      <c r="M487"/>
      <c r="N487"/>
      <c r="O487"/>
      <c r="P487"/>
      <c r="Q487"/>
      <c r="R487"/>
      <c r="S487"/>
      <c r="T487"/>
      <c r="U487"/>
    </row>
    <row r="488" spans="1:21">
      <c r="A488"/>
      <c r="B488"/>
      <c r="C488"/>
      <c r="D488"/>
      <c r="E488"/>
      <c r="F488"/>
      <c r="G488"/>
      <c r="H488"/>
      <c r="I488"/>
      <c r="J488"/>
      <c r="K488"/>
      <c r="L488"/>
      <c r="M488"/>
      <c r="N488"/>
      <c r="O488"/>
      <c r="P488"/>
      <c r="Q488"/>
      <c r="R488"/>
      <c r="S488"/>
      <c r="T488"/>
      <c r="U488"/>
    </row>
    <row r="489" spans="1:21">
      <c r="A489"/>
      <c r="B489"/>
      <c r="C489"/>
      <c r="D489"/>
      <c r="E489"/>
      <c r="F489"/>
      <c r="G489"/>
      <c r="H489"/>
      <c r="I489"/>
      <c r="J489"/>
      <c r="K489"/>
      <c r="L489"/>
      <c r="M489"/>
      <c r="N489"/>
      <c r="O489"/>
      <c r="P489"/>
      <c r="Q489"/>
      <c r="R489"/>
      <c r="S489"/>
      <c r="T489"/>
      <c r="U489"/>
    </row>
    <row r="490" spans="1:21">
      <c r="A490"/>
      <c r="B490"/>
      <c r="C490"/>
      <c r="D490"/>
      <c r="E490"/>
      <c r="F490"/>
      <c r="G490"/>
      <c r="H490"/>
      <c r="I490"/>
      <c r="J490"/>
      <c r="K490"/>
      <c r="L490"/>
      <c r="M490"/>
      <c r="N490"/>
      <c r="O490"/>
      <c r="P490"/>
      <c r="Q490"/>
      <c r="R490"/>
      <c r="S490"/>
      <c r="T490"/>
      <c r="U490"/>
    </row>
    <row r="491" spans="1:21">
      <c r="A491"/>
      <c r="B491"/>
      <c r="C491"/>
      <c r="D491"/>
      <c r="E491"/>
      <c r="F491"/>
      <c r="G491"/>
      <c r="H491"/>
      <c r="I491"/>
      <c r="J491"/>
      <c r="K491"/>
      <c r="L491"/>
      <c r="M491"/>
      <c r="N491"/>
      <c r="O491"/>
      <c r="P491"/>
      <c r="Q491"/>
      <c r="R491"/>
      <c r="S491"/>
      <c r="T491"/>
      <c r="U491"/>
    </row>
    <row r="492" spans="1:21">
      <c r="A492"/>
      <c r="B492"/>
      <c r="C492"/>
      <c r="D492"/>
      <c r="E492"/>
      <c r="F492"/>
      <c r="G492"/>
      <c r="H492"/>
      <c r="I492"/>
      <c r="J492"/>
      <c r="K492"/>
      <c r="L492"/>
      <c r="M492"/>
      <c r="N492"/>
      <c r="O492"/>
      <c r="P492"/>
      <c r="Q492"/>
      <c r="R492"/>
      <c r="S492"/>
      <c r="T492"/>
      <c r="U492"/>
    </row>
    <row r="493" spans="1:21">
      <c r="A493"/>
      <c r="B493"/>
      <c r="C493"/>
      <c r="D493"/>
      <c r="E493"/>
      <c r="F493"/>
      <c r="G493"/>
      <c r="H493"/>
      <c r="I493"/>
      <c r="J493"/>
      <c r="K493"/>
      <c r="L493"/>
      <c r="M493"/>
      <c r="N493"/>
      <c r="O493"/>
      <c r="P493"/>
      <c r="Q493"/>
      <c r="R493"/>
      <c r="S493"/>
      <c r="T493"/>
      <c r="U493"/>
    </row>
    <row r="494" spans="1:21">
      <c r="A494"/>
      <c r="B494"/>
      <c r="C494"/>
      <c r="D494"/>
      <c r="E494"/>
      <c r="F494"/>
      <c r="G494"/>
      <c r="H494"/>
      <c r="I494"/>
      <c r="J494"/>
      <c r="K494"/>
      <c r="L494"/>
      <c r="M494"/>
      <c r="N494"/>
      <c r="O494"/>
      <c r="P494"/>
      <c r="Q494"/>
      <c r="R494"/>
      <c r="S494"/>
      <c r="T494"/>
      <c r="U494"/>
    </row>
    <row r="495" spans="1:21">
      <c r="A495"/>
      <c r="B495"/>
      <c r="C495"/>
      <c r="D495"/>
      <c r="E495"/>
      <c r="F495"/>
      <c r="G495"/>
      <c r="H495"/>
      <c r="I495"/>
      <c r="J495"/>
      <c r="K495"/>
      <c r="L495"/>
      <c r="M495"/>
      <c r="N495"/>
      <c r="O495"/>
      <c r="P495"/>
      <c r="Q495"/>
      <c r="R495"/>
      <c r="S495"/>
      <c r="T495"/>
      <c r="U495"/>
    </row>
    <row r="496" spans="1:21">
      <c r="A496"/>
      <c r="B496"/>
      <c r="C496"/>
      <c r="D496"/>
      <c r="E496"/>
      <c r="F496"/>
      <c r="G496"/>
      <c r="H496"/>
      <c r="I496"/>
      <c r="J496"/>
      <c r="K496"/>
      <c r="L496"/>
      <c r="M496"/>
      <c r="N496"/>
      <c r="O496"/>
      <c r="P496"/>
      <c r="Q496"/>
      <c r="R496"/>
      <c r="S496"/>
      <c r="T496"/>
      <c r="U496"/>
    </row>
    <row r="497" spans="1:16">
      <c r="A497"/>
      <c r="B497"/>
      <c r="C497"/>
      <c r="D497"/>
      <c r="E497"/>
      <c r="F497"/>
      <c r="G497"/>
      <c r="H497"/>
      <c r="I497"/>
      <c r="J497"/>
      <c r="K497"/>
      <c r="L497"/>
      <c r="M497"/>
      <c r="N497"/>
      <c r="O497"/>
      <c r="P497"/>
    </row>
    <row r="498" spans="1:16">
      <c r="A498"/>
      <c r="B498"/>
      <c r="C498"/>
      <c r="D498"/>
      <c r="E498"/>
      <c r="F498"/>
      <c r="G498"/>
      <c r="H498"/>
      <c r="I498"/>
      <c r="J498"/>
      <c r="K498"/>
      <c r="L498"/>
      <c r="M498"/>
      <c r="N498"/>
      <c r="O498"/>
      <c r="P498"/>
    </row>
    <row r="499" spans="1:16">
      <c r="A499"/>
      <c r="B499"/>
      <c r="C499"/>
      <c r="D499"/>
      <c r="E499"/>
      <c r="F499"/>
      <c r="G499"/>
      <c r="H499"/>
      <c r="I499"/>
      <c r="J499"/>
      <c r="K499"/>
      <c r="L499"/>
      <c r="M499"/>
      <c r="N499"/>
      <c r="O499"/>
      <c r="P499"/>
    </row>
    <row r="500" spans="1:16">
      <c r="A500"/>
      <c r="B500"/>
      <c r="C500"/>
      <c r="D500"/>
      <c r="E500"/>
      <c r="F500"/>
      <c r="G500"/>
      <c r="H500"/>
      <c r="I500"/>
      <c r="J500"/>
      <c r="K500"/>
      <c r="L500"/>
      <c r="M500"/>
      <c r="N500"/>
      <c r="O500"/>
      <c r="P500"/>
    </row>
    <row r="501" spans="1:16">
      <c r="A501"/>
      <c r="B501"/>
      <c r="C501"/>
      <c r="D501"/>
      <c r="E501"/>
      <c r="F501"/>
      <c r="G501"/>
      <c r="H501"/>
      <c r="I501"/>
      <c r="J501"/>
      <c r="K501"/>
      <c r="L501"/>
      <c r="M501"/>
      <c r="N501"/>
      <c r="O501"/>
      <c r="P501"/>
    </row>
    <row r="502" spans="1:16">
      <c r="A502"/>
      <c r="B502"/>
      <c r="C502"/>
      <c r="D502"/>
      <c r="E502"/>
      <c r="F502"/>
      <c r="G502"/>
      <c r="H502"/>
      <c r="I502"/>
      <c r="J502"/>
      <c r="K502"/>
      <c r="L502"/>
      <c r="M502"/>
      <c r="N502"/>
      <c r="O502"/>
      <c r="P502"/>
    </row>
    <row r="503" spans="1:16">
      <c r="A503"/>
      <c r="B503"/>
      <c r="C503"/>
      <c r="D503"/>
      <c r="E503"/>
      <c r="F503"/>
      <c r="G503"/>
      <c r="H503"/>
      <c r="I503"/>
      <c r="J503"/>
      <c r="K503"/>
      <c r="L503"/>
      <c r="M503"/>
      <c r="N503"/>
      <c r="O503"/>
      <c r="P503"/>
    </row>
    <row r="504" spans="1:16">
      <c r="A504"/>
      <c r="B504"/>
      <c r="C504"/>
      <c r="D504"/>
      <c r="E504"/>
      <c r="F504"/>
      <c r="G504"/>
      <c r="H504"/>
      <c r="I504"/>
      <c r="J504"/>
      <c r="K504"/>
      <c r="L504"/>
      <c r="M504"/>
      <c r="N504"/>
      <c r="O504"/>
      <c r="P504"/>
    </row>
    <row r="505" spans="1:16">
      <c r="A505"/>
      <c r="B505"/>
      <c r="C505"/>
      <c r="D505"/>
      <c r="E505"/>
      <c r="F505"/>
      <c r="G505"/>
      <c r="H505"/>
      <c r="I505"/>
      <c r="J505"/>
      <c r="K505"/>
      <c r="L505"/>
      <c r="M505"/>
      <c r="N505"/>
      <c r="O505"/>
      <c r="P505"/>
    </row>
    <row r="506" spans="1:16">
      <c r="A506"/>
      <c r="B506"/>
      <c r="C506"/>
      <c r="D506"/>
      <c r="E506"/>
      <c r="F506"/>
      <c r="G506"/>
      <c r="H506"/>
      <c r="I506"/>
      <c r="J506"/>
      <c r="K506"/>
      <c r="L506"/>
      <c r="M506"/>
      <c r="N506"/>
      <c r="O506"/>
      <c r="P506"/>
    </row>
    <row r="507" spans="1:16">
      <c r="A507"/>
      <c r="B507"/>
      <c r="C507"/>
      <c r="D507"/>
      <c r="E507"/>
      <c r="F507"/>
      <c r="G507"/>
      <c r="H507"/>
      <c r="I507"/>
      <c r="J507"/>
      <c r="K507"/>
      <c r="L507"/>
      <c r="M507"/>
      <c r="N507"/>
      <c r="O507"/>
      <c r="P507"/>
    </row>
    <row r="508" spans="1:16">
      <c r="A508"/>
      <c r="B508"/>
      <c r="C508"/>
      <c r="D508"/>
      <c r="E508"/>
      <c r="F508"/>
      <c r="G508"/>
      <c r="H508"/>
      <c r="I508"/>
      <c r="J508"/>
      <c r="K508"/>
      <c r="L508"/>
      <c r="M508"/>
      <c r="N508"/>
      <c r="O508"/>
      <c r="P508"/>
    </row>
    <row r="509" spans="1:16">
      <c r="A509"/>
      <c r="B509"/>
      <c r="C509"/>
      <c r="D509"/>
      <c r="E509"/>
      <c r="F509"/>
      <c r="G509"/>
      <c r="H509"/>
      <c r="I509"/>
      <c r="J509"/>
      <c r="K509"/>
      <c r="L509"/>
      <c r="M509"/>
      <c r="N509"/>
      <c r="O509"/>
      <c r="P509"/>
    </row>
    <row r="510" spans="1:16">
      <c r="A510"/>
      <c r="B510"/>
      <c r="C510"/>
      <c r="D510"/>
      <c r="E510"/>
      <c r="F510"/>
      <c r="G510"/>
      <c r="H510"/>
      <c r="I510"/>
      <c r="J510"/>
      <c r="K510"/>
      <c r="L510"/>
      <c r="M510"/>
      <c r="N510"/>
      <c r="O510"/>
      <c r="P510"/>
    </row>
    <row r="511" spans="1:16">
      <c r="A511"/>
      <c r="B511"/>
      <c r="C511"/>
      <c r="D511"/>
      <c r="E511"/>
      <c r="F511"/>
      <c r="G511"/>
      <c r="H511"/>
      <c r="I511"/>
      <c r="J511"/>
      <c r="K511"/>
      <c r="L511"/>
      <c r="M511"/>
      <c r="N511"/>
      <c r="O511"/>
      <c r="P511"/>
    </row>
    <row r="512" spans="1:16">
      <c r="A512"/>
      <c r="B512"/>
      <c r="C512"/>
      <c r="D512"/>
      <c r="E512"/>
      <c r="F512"/>
      <c r="G512"/>
      <c r="H512"/>
      <c r="I512"/>
      <c r="J512"/>
      <c r="K512"/>
      <c r="L512"/>
      <c r="M512"/>
      <c r="N512"/>
      <c r="O512"/>
      <c r="P512"/>
    </row>
    <row r="513" spans="1:16">
      <c r="A513"/>
      <c r="B513"/>
      <c r="C513"/>
      <c r="D513"/>
      <c r="E513"/>
      <c r="F513"/>
      <c r="G513"/>
      <c r="H513"/>
      <c r="I513"/>
      <c r="J513"/>
      <c r="K513"/>
      <c r="L513"/>
      <c r="M513"/>
      <c r="N513"/>
      <c r="O513"/>
      <c r="P513"/>
    </row>
    <row r="514" spans="1:16">
      <c r="A514"/>
      <c r="B514"/>
      <c r="C514"/>
      <c r="D514"/>
      <c r="E514"/>
      <c r="F514"/>
      <c r="G514"/>
      <c r="H514"/>
      <c r="I514"/>
      <c r="J514"/>
      <c r="K514"/>
      <c r="L514"/>
      <c r="M514"/>
      <c r="N514"/>
      <c r="O514"/>
      <c r="P514"/>
    </row>
    <row r="515" spans="1:16">
      <c r="A515"/>
      <c r="B515"/>
      <c r="C515"/>
      <c r="D515"/>
      <c r="E515"/>
      <c r="F515"/>
      <c r="G515"/>
      <c r="H515"/>
      <c r="I515"/>
      <c r="J515"/>
      <c r="K515"/>
      <c r="L515"/>
      <c r="M515"/>
      <c r="N515"/>
      <c r="O515"/>
      <c r="P515"/>
    </row>
    <row r="516" spans="1:16">
      <c r="A516"/>
      <c r="B516"/>
      <c r="C516"/>
      <c r="D516"/>
      <c r="E516"/>
      <c r="F516"/>
      <c r="G516"/>
      <c r="H516"/>
      <c r="I516"/>
      <c r="J516"/>
      <c r="K516"/>
      <c r="L516"/>
      <c r="M516"/>
      <c r="N516"/>
      <c r="O516"/>
      <c r="P516"/>
    </row>
    <row r="517" spans="1:16">
      <c r="A517"/>
      <c r="B517"/>
      <c r="C517"/>
      <c r="D517"/>
      <c r="E517"/>
      <c r="F517"/>
      <c r="G517"/>
      <c r="H517"/>
      <c r="I517"/>
      <c r="J517"/>
      <c r="K517"/>
      <c r="L517"/>
      <c r="M517"/>
      <c r="N517"/>
      <c r="O517"/>
      <c r="P517"/>
    </row>
    <row r="518" spans="1:16">
      <c r="A518"/>
      <c r="B518"/>
      <c r="C518"/>
      <c r="D518"/>
      <c r="E518"/>
      <c r="F518"/>
      <c r="G518"/>
      <c r="H518"/>
      <c r="I518"/>
      <c r="J518"/>
      <c r="K518"/>
      <c r="L518"/>
      <c r="M518"/>
      <c r="N518"/>
      <c r="O518"/>
      <c r="P518"/>
    </row>
    <row r="519" spans="1:16">
      <c r="A519"/>
      <c r="B519"/>
      <c r="C519"/>
      <c r="D519"/>
      <c r="E519"/>
      <c r="F519"/>
      <c r="G519"/>
      <c r="H519"/>
      <c r="I519"/>
      <c r="J519"/>
      <c r="K519"/>
      <c r="L519"/>
      <c r="M519"/>
      <c r="N519"/>
      <c r="O519"/>
      <c r="P519"/>
    </row>
    <row r="520" spans="1:16">
      <c r="A520"/>
      <c r="B520"/>
      <c r="C520"/>
      <c r="D520"/>
      <c r="E520"/>
      <c r="F520"/>
      <c r="G520"/>
      <c r="H520"/>
      <c r="I520"/>
      <c r="J520"/>
      <c r="K520"/>
      <c r="L520"/>
      <c r="M520"/>
      <c r="N520"/>
      <c r="O520"/>
      <c r="P520"/>
    </row>
    <row r="521" spans="1:16">
      <c r="A521"/>
      <c r="B521"/>
      <c r="C521"/>
      <c r="D521"/>
      <c r="E521"/>
      <c r="F521"/>
      <c r="G521"/>
      <c r="H521"/>
      <c r="I521"/>
      <c r="J521"/>
      <c r="K521"/>
      <c r="L521"/>
      <c r="M521"/>
      <c r="N521"/>
      <c r="O521"/>
      <c r="P521"/>
    </row>
    <row r="522" spans="1:16">
      <c r="A522"/>
      <c r="B522"/>
      <c r="C522"/>
      <c r="D522"/>
      <c r="E522"/>
      <c r="F522"/>
      <c r="G522"/>
      <c r="H522"/>
      <c r="I522"/>
      <c r="J522"/>
      <c r="K522"/>
      <c r="L522"/>
      <c r="M522"/>
      <c r="N522"/>
      <c r="O522"/>
      <c r="P522"/>
    </row>
    <row r="523" spans="1:16">
      <c r="A523"/>
      <c r="B523"/>
      <c r="C523"/>
      <c r="D523"/>
      <c r="E523"/>
      <c r="F523"/>
      <c r="G523"/>
      <c r="H523"/>
      <c r="I523"/>
      <c r="J523"/>
      <c r="K523"/>
      <c r="L523"/>
      <c r="M523"/>
      <c r="N523"/>
      <c r="O523"/>
      <c r="P523"/>
    </row>
    <row r="524" spans="1:16">
      <c r="A524"/>
      <c r="B524"/>
      <c r="C524"/>
      <c r="D524"/>
      <c r="E524"/>
      <c r="F524"/>
      <c r="G524"/>
      <c r="H524"/>
      <c r="I524"/>
      <c r="J524"/>
      <c r="K524"/>
      <c r="L524"/>
      <c r="M524"/>
      <c r="N524"/>
      <c r="O524"/>
      <c r="P524"/>
    </row>
    <row r="525" spans="1:16">
      <c r="A525"/>
      <c r="B525"/>
      <c r="C525"/>
      <c r="D525"/>
      <c r="E525"/>
      <c r="F525"/>
      <c r="G525"/>
      <c r="H525"/>
      <c r="I525"/>
      <c r="J525"/>
      <c r="K525"/>
      <c r="L525"/>
      <c r="M525"/>
      <c r="N525"/>
      <c r="O525"/>
      <c r="P525"/>
    </row>
    <row r="526" spans="1:16">
      <c r="A526"/>
      <c r="B526"/>
      <c r="C526"/>
      <c r="D526"/>
      <c r="E526"/>
      <c r="F526"/>
      <c r="G526"/>
      <c r="H526"/>
      <c r="I526"/>
      <c r="J526"/>
      <c r="K526"/>
      <c r="L526"/>
      <c r="M526"/>
      <c r="N526"/>
      <c r="O526"/>
      <c r="P526"/>
    </row>
    <row r="527" spans="1:16">
      <c r="A527"/>
      <c r="B527"/>
      <c r="C527"/>
      <c r="D527"/>
      <c r="E527"/>
      <c r="F527"/>
      <c r="G527"/>
      <c r="H527"/>
      <c r="I527"/>
      <c r="J527"/>
      <c r="K527"/>
      <c r="L527"/>
      <c r="M527"/>
      <c r="N527"/>
      <c r="O527"/>
      <c r="P527"/>
    </row>
    <row r="528" spans="1:16">
      <c r="A528"/>
      <c r="B528"/>
      <c r="C528"/>
      <c r="D528"/>
      <c r="E528"/>
      <c r="F528"/>
      <c r="G528"/>
      <c r="H528"/>
      <c r="I528"/>
      <c r="J528"/>
      <c r="K528"/>
      <c r="L528"/>
      <c r="M528"/>
      <c r="N528"/>
      <c r="O528"/>
      <c r="P528"/>
    </row>
    <row r="529" spans="1:16">
      <c r="A529"/>
      <c r="B529"/>
      <c r="C529"/>
      <c r="D529"/>
      <c r="E529"/>
      <c r="F529"/>
      <c r="G529"/>
      <c r="H529"/>
      <c r="I529"/>
      <c r="J529"/>
      <c r="K529"/>
      <c r="L529"/>
      <c r="M529"/>
      <c r="N529"/>
      <c r="O529"/>
      <c r="P529"/>
    </row>
    <row r="530" spans="1:16">
      <c r="A530"/>
      <c r="B530"/>
      <c r="C530"/>
      <c r="D530"/>
      <c r="E530"/>
      <c r="F530"/>
      <c r="G530"/>
      <c r="H530"/>
      <c r="I530"/>
      <c r="J530"/>
      <c r="K530"/>
      <c r="L530"/>
      <c r="M530"/>
      <c r="N530"/>
      <c r="O530"/>
      <c r="P530"/>
    </row>
    <row r="531" spans="1:16">
      <c r="A531"/>
      <c r="B531"/>
      <c r="C531"/>
      <c r="D531"/>
      <c r="E531"/>
      <c r="F531"/>
      <c r="G531"/>
      <c r="H531"/>
      <c r="I531"/>
      <c r="J531"/>
      <c r="K531"/>
      <c r="L531"/>
      <c r="M531"/>
      <c r="N531"/>
      <c r="O531"/>
      <c r="P531"/>
    </row>
    <row r="532" spans="1:16">
      <c r="A532"/>
      <c r="B532"/>
      <c r="C532"/>
      <c r="D532"/>
      <c r="E532"/>
      <c r="F532"/>
      <c r="G532"/>
      <c r="H532"/>
      <c r="I532"/>
      <c r="J532"/>
      <c r="K532"/>
      <c r="L532"/>
      <c r="M532"/>
      <c r="N532"/>
      <c r="O532"/>
      <c r="P532"/>
    </row>
    <row r="533" spans="1:16">
      <c r="A533"/>
      <c r="B533"/>
      <c r="C533"/>
      <c r="D533"/>
      <c r="E533"/>
      <c r="F533"/>
      <c r="G533"/>
      <c r="H533"/>
      <c r="I533"/>
      <c r="J533"/>
      <c r="K533"/>
      <c r="L533"/>
      <c r="M533"/>
      <c r="N533"/>
      <c r="O533"/>
      <c r="P533"/>
    </row>
    <row r="534" spans="1:16">
      <c r="A534"/>
      <c r="B534"/>
      <c r="C534"/>
      <c r="D534"/>
      <c r="E534"/>
      <c r="F534"/>
      <c r="G534"/>
      <c r="H534"/>
      <c r="I534"/>
      <c r="J534"/>
      <c r="K534"/>
      <c r="L534"/>
      <c r="M534"/>
      <c r="N534"/>
      <c r="O534"/>
      <c r="P534"/>
    </row>
    <row r="535" spans="1:16">
      <c r="A535"/>
      <c r="B535"/>
      <c r="C535"/>
      <c r="D535"/>
      <c r="E535"/>
      <c r="F535"/>
      <c r="G535"/>
      <c r="H535"/>
      <c r="I535"/>
      <c r="J535"/>
      <c r="K535"/>
      <c r="L535"/>
      <c r="M535"/>
      <c r="N535"/>
      <c r="O535"/>
      <c r="P535"/>
    </row>
    <row r="536" spans="1:16">
      <c r="A536"/>
      <c r="B536"/>
      <c r="C536"/>
      <c r="D536"/>
      <c r="E536"/>
      <c r="F536"/>
      <c r="G536"/>
      <c r="H536"/>
      <c r="I536"/>
      <c r="J536"/>
      <c r="K536"/>
      <c r="L536"/>
      <c r="M536"/>
      <c r="N536"/>
      <c r="O536"/>
      <c r="P536"/>
    </row>
    <row r="537" spans="1:16">
      <c r="A537"/>
      <c r="B537"/>
      <c r="C537"/>
      <c r="D537"/>
      <c r="E537"/>
      <c r="F537"/>
      <c r="G537"/>
      <c r="H537"/>
      <c r="I537"/>
      <c r="J537"/>
      <c r="K537"/>
      <c r="L537"/>
      <c r="M537"/>
      <c r="N537"/>
      <c r="O537"/>
      <c r="P537"/>
    </row>
    <row r="538" spans="1:16">
      <c r="A538"/>
      <c r="B538"/>
      <c r="C538"/>
      <c r="D538"/>
      <c r="E538"/>
      <c r="F538"/>
      <c r="G538"/>
      <c r="H538"/>
      <c r="I538"/>
      <c r="J538"/>
      <c r="K538"/>
      <c r="L538"/>
      <c r="M538"/>
      <c r="N538"/>
      <c r="O538"/>
      <c r="P538"/>
    </row>
    <row r="539" spans="1:16">
      <c r="A539"/>
      <c r="B539"/>
      <c r="C539"/>
      <c r="D539"/>
      <c r="E539"/>
      <c r="F539"/>
      <c r="G539"/>
      <c r="H539"/>
      <c r="I539"/>
      <c r="J539"/>
      <c r="K539"/>
      <c r="L539"/>
      <c r="M539"/>
      <c r="N539"/>
      <c r="O539"/>
      <c r="P539"/>
    </row>
    <row r="540" spans="1:16">
      <c r="A540"/>
      <c r="B540"/>
      <c r="C540"/>
      <c r="D540"/>
      <c r="E540"/>
      <c r="F540"/>
      <c r="G540"/>
      <c r="H540"/>
      <c r="I540"/>
      <c r="J540"/>
      <c r="K540"/>
      <c r="L540"/>
      <c r="M540"/>
      <c r="N540"/>
      <c r="O540"/>
      <c r="P540"/>
    </row>
    <row r="541" spans="1:16">
      <c r="A541"/>
      <c r="B541"/>
      <c r="C541"/>
      <c r="D541"/>
      <c r="E541"/>
      <c r="F541"/>
      <c r="G541"/>
      <c r="H541"/>
      <c r="I541"/>
      <c r="J541"/>
      <c r="K541"/>
      <c r="L541"/>
      <c r="M541"/>
      <c r="N541"/>
      <c r="O541"/>
      <c r="P541"/>
    </row>
    <row r="542" spans="1:16">
      <c r="A542"/>
      <c r="B542"/>
      <c r="C542"/>
      <c r="D542"/>
      <c r="E542"/>
      <c r="F542"/>
      <c r="G542"/>
      <c r="H542"/>
      <c r="I542"/>
      <c r="J542"/>
      <c r="K542"/>
      <c r="L542"/>
      <c r="M542"/>
      <c r="N542"/>
      <c r="O542"/>
      <c r="P542"/>
    </row>
    <row r="543" spans="1:16">
      <c r="A543"/>
      <c r="B543"/>
      <c r="C543"/>
      <c r="D543"/>
      <c r="E543"/>
      <c r="F543"/>
      <c r="G543"/>
      <c r="H543"/>
      <c r="I543"/>
      <c r="J543"/>
      <c r="K543"/>
      <c r="L543"/>
      <c r="M543"/>
      <c r="N543"/>
      <c r="O543"/>
      <c r="P543"/>
    </row>
    <row r="544" spans="1:16">
      <c r="A544"/>
      <c r="B544"/>
      <c r="C544"/>
      <c r="D544"/>
      <c r="E544"/>
      <c r="F544"/>
      <c r="G544"/>
      <c r="H544"/>
      <c r="I544"/>
      <c r="J544"/>
      <c r="K544"/>
      <c r="L544"/>
      <c r="M544"/>
      <c r="N544"/>
      <c r="O544"/>
      <c r="P544"/>
    </row>
    <row r="545" spans="1:16">
      <c r="A545"/>
      <c r="B545"/>
      <c r="C545"/>
      <c r="D545"/>
      <c r="E545"/>
      <c r="F545"/>
      <c r="G545"/>
      <c r="H545"/>
      <c r="I545"/>
      <c r="J545"/>
      <c r="K545"/>
      <c r="L545"/>
      <c r="M545"/>
      <c r="N545"/>
      <c r="O545"/>
      <c r="P545"/>
    </row>
    <row r="546" spans="1:16">
      <c r="A546"/>
      <c r="B546"/>
      <c r="C546"/>
      <c r="D546"/>
      <c r="E546"/>
      <c r="F546"/>
      <c r="G546"/>
      <c r="H546"/>
      <c r="I546"/>
      <c r="J546"/>
      <c r="K546"/>
      <c r="L546"/>
      <c r="M546"/>
      <c r="N546"/>
      <c r="O546"/>
      <c r="P546"/>
    </row>
    <row r="547" spans="1:16">
      <c r="A547"/>
      <c r="B547"/>
      <c r="C547"/>
      <c r="D547"/>
      <c r="E547"/>
      <c r="F547"/>
      <c r="G547"/>
      <c r="H547"/>
      <c r="I547"/>
      <c r="J547"/>
      <c r="K547"/>
      <c r="L547"/>
      <c r="M547"/>
      <c r="N547"/>
      <c r="O547"/>
      <c r="P547"/>
    </row>
    <row r="548" spans="1:16">
      <c r="A548"/>
      <c r="B548"/>
      <c r="C548"/>
      <c r="D548"/>
      <c r="E548"/>
      <c r="F548"/>
      <c r="G548"/>
      <c r="H548"/>
      <c r="I548"/>
      <c r="J548"/>
      <c r="K548"/>
      <c r="L548"/>
      <c r="M548"/>
      <c r="N548"/>
      <c r="O548"/>
      <c r="P548"/>
    </row>
    <row r="549" spans="1:16">
      <c r="A549"/>
      <c r="B549"/>
      <c r="C549"/>
      <c r="D549"/>
      <c r="E549"/>
      <c r="F549"/>
      <c r="G549"/>
      <c r="H549"/>
      <c r="I549"/>
      <c r="J549"/>
      <c r="K549"/>
      <c r="L549"/>
      <c r="M549"/>
      <c r="N549"/>
      <c r="O549"/>
      <c r="P549"/>
    </row>
    <row r="550" spans="1:16">
      <c r="A550"/>
      <c r="B550"/>
      <c r="C550"/>
      <c r="D550"/>
      <c r="E550"/>
      <c r="F550"/>
      <c r="G550"/>
      <c r="H550"/>
      <c r="I550"/>
      <c r="J550"/>
      <c r="K550"/>
      <c r="L550"/>
      <c r="M550"/>
      <c r="N550"/>
      <c r="O550"/>
      <c r="P550"/>
    </row>
    <row r="551" spans="1:16">
      <c r="A551"/>
      <c r="B551"/>
      <c r="C551"/>
      <c r="D551"/>
      <c r="E551"/>
      <c r="F551"/>
      <c r="G551"/>
      <c r="H551"/>
      <c r="I551"/>
      <c r="J551"/>
      <c r="K551"/>
      <c r="L551"/>
      <c r="M551"/>
      <c r="N551"/>
      <c r="O551"/>
      <c r="P551"/>
    </row>
    <row r="552" spans="1:16">
      <c r="A552"/>
      <c r="B552"/>
      <c r="C552"/>
      <c r="D552"/>
      <c r="E552"/>
      <c r="F552"/>
      <c r="G552"/>
      <c r="H552"/>
      <c r="I552"/>
      <c r="J552"/>
      <c r="K552"/>
      <c r="L552"/>
      <c r="M552"/>
      <c r="N552"/>
      <c r="O552"/>
      <c r="P552"/>
    </row>
    <row r="553" spans="1:16">
      <c r="A553"/>
      <c r="B553"/>
      <c r="C553"/>
      <c r="D553"/>
      <c r="E553"/>
      <c r="F553"/>
      <c r="G553"/>
      <c r="H553"/>
      <c r="I553"/>
      <c r="J553"/>
      <c r="K553"/>
      <c r="L553"/>
      <c r="M553"/>
      <c r="N553"/>
      <c r="O553"/>
      <c r="P553"/>
    </row>
    <row r="554" spans="1:16">
      <c r="A554"/>
      <c r="B554"/>
      <c r="C554"/>
      <c r="D554"/>
      <c r="E554"/>
      <c r="F554"/>
      <c r="G554"/>
      <c r="H554"/>
      <c r="I554"/>
      <c r="J554"/>
      <c r="K554"/>
      <c r="L554"/>
      <c r="M554"/>
      <c r="N554"/>
      <c r="O554"/>
      <c r="P554"/>
    </row>
    <row r="555" spans="1:16">
      <c r="A555"/>
      <c r="B555"/>
      <c r="C555"/>
      <c r="D555"/>
      <c r="E555"/>
      <c r="F555"/>
      <c r="G555"/>
      <c r="H555"/>
      <c r="I555"/>
      <c r="J555"/>
      <c r="K555"/>
      <c r="L555"/>
      <c r="M555"/>
      <c r="N555"/>
      <c r="O555"/>
      <c r="P555"/>
    </row>
    <row r="556" spans="1:16">
      <c r="A556"/>
      <c r="B556"/>
      <c r="C556"/>
      <c r="D556"/>
      <c r="E556"/>
      <c r="F556"/>
      <c r="G556"/>
      <c r="H556"/>
      <c r="I556"/>
      <c r="J556"/>
      <c r="K556"/>
      <c r="L556"/>
      <c r="M556"/>
      <c r="N556"/>
      <c r="O556"/>
      <c r="P556"/>
    </row>
    <row r="557" spans="1:16">
      <c r="A557"/>
      <c r="B557"/>
      <c r="C557"/>
      <c r="D557"/>
      <c r="E557"/>
      <c r="F557"/>
      <c r="G557"/>
      <c r="H557"/>
      <c r="I557"/>
      <c r="J557"/>
      <c r="K557"/>
      <c r="L557"/>
      <c r="M557"/>
      <c r="N557"/>
      <c r="O557"/>
      <c r="P557"/>
    </row>
    <row r="558" spans="1:16">
      <c r="A558"/>
      <c r="B558"/>
      <c r="C558"/>
      <c r="D558"/>
      <c r="E558"/>
      <c r="F558"/>
      <c r="G558"/>
      <c r="H558"/>
      <c r="I558"/>
      <c r="J558"/>
      <c r="K558"/>
      <c r="L558"/>
      <c r="M558"/>
      <c r="N558"/>
      <c r="O558"/>
      <c r="P558"/>
    </row>
    <row r="559" spans="1:16">
      <c r="A559"/>
      <c r="B559"/>
      <c r="C559"/>
      <c r="D559"/>
      <c r="E559"/>
      <c r="F559"/>
      <c r="G559"/>
      <c r="H559"/>
      <c r="I559"/>
      <c r="J559"/>
      <c r="K559"/>
      <c r="L559"/>
      <c r="M559"/>
      <c r="N559"/>
      <c r="O559"/>
      <c r="P559"/>
    </row>
    <row r="560" spans="1:16">
      <c r="A560"/>
      <c r="B560"/>
      <c r="C560"/>
      <c r="D560"/>
      <c r="E560"/>
      <c r="F560"/>
      <c r="G560"/>
      <c r="H560"/>
      <c r="I560"/>
      <c r="J560"/>
      <c r="K560"/>
      <c r="L560"/>
      <c r="M560"/>
      <c r="N560"/>
      <c r="O560"/>
      <c r="P560"/>
    </row>
    <row r="561" spans="1:16">
      <c r="A561"/>
      <c r="B561"/>
      <c r="C561"/>
      <c r="D561"/>
      <c r="E561"/>
      <c r="F561"/>
      <c r="G561"/>
      <c r="H561"/>
      <c r="I561"/>
      <c r="J561"/>
      <c r="K561"/>
      <c r="L561"/>
      <c r="M561"/>
      <c r="N561"/>
      <c r="O561"/>
      <c r="P561"/>
    </row>
    <row r="562" spans="1:16">
      <c r="A562"/>
      <c r="B562"/>
      <c r="C562"/>
      <c r="D562"/>
      <c r="E562"/>
      <c r="F562"/>
      <c r="G562"/>
      <c r="H562"/>
      <c r="I562"/>
      <c r="J562"/>
      <c r="K562"/>
      <c r="L562"/>
      <c r="M562"/>
      <c r="N562"/>
      <c r="O562"/>
      <c r="P562"/>
    </row>
    <row r="563" spans="1:16">
      <c r="A563"/>
      <c r="B563"/>
      <c r="C563"/>
      <c r="D563"/>
      <c r="E563"/>
      <c r="F563"/>
      <c r="G563"/>
      <c r="H563"/>
      <c r="I563"/>
      <c r="J563"/>
      <c r="K563"/>
      <c r="L563"/>
      <c r="M563"/>
      <c r="N563"/>
      <c r="O563"/>
      <c r="P563"/>
    </row>
    <row r="564" spans="1:16">
      <c r="A564"/>
      <c r="B564"/>
      <c r="C564"/>
      <c r="D564"/>
      <c r="E564"/>
      <c r="F564"/>
      <c r="G564"/>
      <c r="H564"/>
      <c r="I564"/>
      <c r="J564"/>
      <c r="K564"/>
      <c r="L564"/>
      <c r="M564"/>
      <c r="N564"/>
      <c r="O564"/>
      <c r="P564"/>
    </row>
    <row r="565" spans="1:16">
      <c r="A565"/>
      <c r="B565"/>
      <c r="C565"/>
      <c r="D565"/>
      <c r="E565"/>
      <c r="F565"/>
      <c r="G565"/>
      <c r="H565"/>
      <c r="I565"/>
      <c r="J565"/>
      <c r="K565"/>
      <c r="L565"/>
      <c r="M565"/>
      <c r="N565"/>
      <c r="O565"/>
      <c r="P565"/>
    </row>
    <row r="566" spans="1:16">
      <c r="A566"/>
      <c r="B566"/>
      <c r="C566"/>
      <c r="D566"/>
      <c r="E566"/>
      <c r="F566"/>
      <c r="G566"/>
      <c r="H566"/>
      <c r="I566"/>
      <c r="J566"/>
      <c r="K566"/>
      <c r="L566"/>
      <c r="M566"/>
      <c r="N566"/>
      <c r="O566"/>
      <c r="P566"/>
    </row>
    <row r="567" spans="1:16">
      <c r="A567"/>
      <c r="B567"/>
      <c r="C567"/>
      <c r="D567"/>
      <c r="E567"/>
      <c r="F567"/>
      <c r="G567"/>
      <c r="H567"/>
      <c r="I567"/>
      <c r="J567"/>
      <c r="K567"/>
      <c r="L567"/>
      <c r="M567"/>
      <c r="N567"/>
      <c r="O567"/>
      <c r="P567"/>
    </row>
    <row r="568" spans="1:16">
      <c r="A568"/>
      <c r="B568"/>
      <c r="C568"/>
      <c r="D568"/>
      <c r="E568"/>
      <c r="F568"/>
      <c r="G568"/>
      <c r="H568"/>
      <c r="I568"/>
      <c r="J568"/>
      <c r="K568"/>
      <c r="L568"/>
      <c r="M568"/>
      <c r="N568"/>
      <c r="O568"/>
      <c r="P568"/>
    </row>
    <row r="569" spans="1:16">
      <c r="A569"/>
      <c r="B569"/>
      <c r="C569"/>
      <c r="D569"/>
      <c r="E569"/>
      <c r="F569"/>
      <c r="G569"/>
      <c r="H569"/>
      <c r="I569"/>
      <c r="J569"/>
      <c r="K569"/>
      <c r="L569"/>
      <c r="M569"/>
      <c r="N569"/>
      <c r="O569"/>
      <c r="P569"/>
    </row>
    <row r="570" spans="1:16">
      <c r="A570"/>
      <c r="B570"/>
      <c r="C570"/>
      <c r="D570"/>
      <c r="E570"/>
      <c r="F570"/>
      <c r="G570"/>
      <c r="H570"/>
      <c r="I570"/>
      <c r="J570"/>
      <c r="K570"/>
      <c r="L570"/>
      <c r="M570"/>
      <c r="N570"/>
      <c r="O570"/>
      <c r="P570"/>
    </row>
    <row r="571" spans="1:16">
      <c r="A571"/>
      <c r="B571"/>
      <c r="C571"/>
      <c r="D571"/>
      <c r="E571"/>
      <c r="F571"/>
      <c r="G571"/>
      <c r="H571"/>
      <c r="I571"/>
      <c r="J571"/>
      <c r="K571"/>
      <c r="L571"/>
      <c r="M571"/>
      <c r="N571"/>
      <c r="O571"/>
      <c r="P571"/>
    </row>
    <row r="572" spans="1:16">
      <c r="A572"/>
      <c r="B572"/>
      <c r="C572"/>
      <c r="D572"/>
      <c r="E572"/>
      <c r="F572"/>
      <c r="G572"/>
      <c r="H572"/>
      <c r="I572"/>
      <c r="J572"/>
      <c r="K572"/>
      <c r="L572"/>
      <c r="M572"/>
      <c r="N572"/>
      <c r="O572"/>
      <c r="P572"/>
    </row>
    <row r="573" spans="1:16">
      <c r="A573"/>
      <c r="B573"/>
      <c r="C573"/>
      <c r="D573"/>
      <c r="E573"/>
      <c r="F573"/>
      <c r="G573"/>
      <c r="H573"/>
      <c r="I573"/>
      <c r="J573"/>
      <c r="K573"/>
      <c r="L573"/>
      <c r="M573"/>
      <c r="N573"/>
      <c r="O573"/>
      <c r="P573"/>
    </row>
    <row r="574" spans="1:16">
      <c r="A574"/>
      <c r="B574"/>
      <c r="C574"/>
      <c r="D574"/>
      <c r="E574"/>
      <c r="F574"/>
      <c r="G574"/>
      <c r="H574"/>
      <c r="I574"/>
      <c r="J574"/>
      <c r="K574"/>
      <c r="L574"/>
      <c r="M574"/>
      <c r="N574"/>
      <c r="O574"/>
      <c r="P574"/>
    </row>
    <row r="575" spans="1:16">
      <c r="A575"/>
      <c r="B575"/>
      <c r="C575"/>
      <c r="D575"/>
      <c r="E575"/>
      <c r="F575"/>
      <c r="G575"/>
      <c r="H575"/>
      <c r="I575"/>
      <c r="J575"/>
      <c r="K575"/>
      <c r="L575"/>
      <c r="M575"/>
      <c r="N575"/>
      <c r="O575"/>
      <c r="P575"/>
    </row>
    <row r="576" spans="1:16">
      <c r="A576"/>
      <c r="B576"/>
      <c r="C576"/>
      <c r="D576"/>
      <c r="E576"/>
      <c r="F576"/>
      <c r="G576"/>
      <c r="H576"/>
      <c r="I576"/>
      <c r="J576"/>
      <c r="K576"/>
      <c r="L576"/>
      <c r="M576"/>
      <c r="N576"/>
      <c r="O576"/>
      <c r="P576"/>
    </row>
    <row r="577" spans="1:16">
      <c r="A577"/>
      <c r="B577"/>
      <c r="C577"/>
      <c r="D577"/>
      <c r="E577"/>
      <c r="F577"/>
      <c r="G577"/>
      <c r="H577"/>
      <c r="I577"/>
      <c r="J577"/>
      <c r="K577"/>
      <c r="L577"/>
      <c r="M577"/>
      <c r="N577"/>
      <c r="O577"/>
      <c r="P577"/>
    </row>
    <row r="578" spans="1:16">
      <c r="A578"/>
      <c r="B578"/>
      <c r="C578"/>
      <c r="D578"/>
      <c r="E578"/>
      <c r="F578"/>
      <c r="G578"/>
      <c r="H578"/>
      <c r="I578"/>
      <c r="J578"/>
      <c r="K578"/>
      <c r="L578"/>
      <c r="M578"/>
      <c r="N578"/>
      <c r="O578"/>
      <c r="P578"/>
    </row>
    <row r="579" spans="1:16">
      <c r="A579"/>
      <c r="B579"/>
      <c r="C579"/>
      <c r="D579"/>
      <c r="E579"/>
      <c r="F579"/>
      <c r="G579"/>
      <c r="H579"/>
      <c r="I579"/>
      <c r="J579"/>
      <c r="K579"/>
      <c r="L579"/>
      <c r="M579"/>
      <c r="N579"/>
      <c r="O579"/>
      <c r="P579"/>
    </row>
    <row r="580" spans="1:16">
      <c r="A580"/>
      <c r="B580"/>
      <c r="C580"/>
      <c r="D580"/>
      <c r="E580"/>
      <c r="F580"/>
      <c r="G580"/>
      <c r="H580"/>
      <c r="I580"/>
      <c r="J580"/>
      <c r="K580"/>
      <c r="L580"/>
      <c r="M580"/>
      <c r="N580"/>
      <c r="O580"/>
      <c r="P580"/>
    </row>
    <row r="581" spans="1:16">
      <c r="A581"/>
      <c r="B581"/>
      <c r="C581"/>
      <c r="D581"/>
      <c r="E581"/>
      <c r="F581"/>
      <c r="G581"/>
      <c r="H581"/>
      <c r="I581"/>
      <c r="J581"/>
      <c r="K581"/>
      <c r="L581"/>
      <c r="M581"/>
      <c r="N581"/>
      <c r="O581"/>
      <c r="P581"/>
    </row>
    <row r="582" spans="1:16">
      <c r="A582"/>
      <c r="B582"/>
      <c r="C582"/>
      <c r="D582"/>
      <c r="E582"/>
      <c r="F582"/>
      <c r="G582"/>
      <c r="H582"/>
      <c r="I582"/>
      <c r="J582"/>
      <c r="K582"/>
      <c r="L582"/>
      <c r="M582"/>
      <c r="N582"/>
      <c r="O582"/>
      <c r="P582"/>
    </row>
    <row r="583" spans="1:16">
      <c r="A583"/>
      <c r="B583"/>
      <c r="C583"/>
      <c r="D583"/>
      <c r="E583"/>
      <c r="F583"/>
      <c r="G583"/>
      <c r="H583"/>
      <c r="I583"/>
      <c r="J583"/>
      <c r="K583"/>
      <c r="L583"/>
      <c r="M583"/>
      <c r="N583"/>
      <c r="O583"/>
      <c r="P583"/>
    </row>
    <row r="584" spans="1:16">
      <c r="A584"/>
      <c r="B584"/>
      <c r="C584"/>
      <c r="D584"/>
      <c r="E584"/>
      <c r="F584"/>
      <c r="G584"/>
      <c r="H584"/>
      <c r="I584"/>
      <c r="J584"/>
      <c r="K584"/>
      <c r="L584"/>
      <c r="M584"/>
      <c r="N584"/>
      <c r="O584"/>
      <c r="P584"/>
    </row>
    <row r="585" spans="1:16">
      <c r="A585"/>
      <c r="B585"/>
      <c r="C585"/>
      <c r="D585"/>
      <c r="E585"/>
      <c r="F585"/>
      <c r="G585"/>
      <c r="H585"/>
      <c r="I585"/>
      <c r="J585"/>
      <c r="K585"/>
      <c r="L585"/>
      <c r="M585"/>
      <c r="N585"/>
      <c r="O585"/>
      <c r="P585"/>
    </row>
    <row r="586" spans="1:16">
      <c r="A586"/>
      <c r="B586"/>
      <c r="C586"/>
      <c r="D586"/>
      <c r="E586"/>
      <c r="F586"/>
      <c r="G586"/>
      <c r="H586"/>
      <c r="I586"/>
      <c r="J586"/>
      <c r="K586"/>
      <c r="L586"/>
      <c r="M586"/>
      <c r="N586"/>
      <c r="O586"/>
      <c r="P586"/>
    </row>
    <row r="587" spans="1:16">
      <c r="A587"/>
      <c r="B587"/>
      <c r="C587"/>
      <c r="D587"/>
      <c r="E587"/>
      <c r="F587"/>
      <c r="G587"/>
      <c r="H587"/>
      <c r="I587"/>
      <c r="J587"/>
      <c r="K587"/>
      <c r="L587"/>
      <c r="M587"/>
      <c r="N587"/>
      <c r="O587"/>
      <c r="P587"/>
    </row>
    <row r="588" spans="1:16">
      <c r="A588"/>
      <c r="B588"/>
      <c r="C588"/>
      <c r="D588"/>
      <c r="E588"/>
      <c r="F588"/>
      <c r="G588"/>
      <c r="H588"/>
      <c r="I588"/>
      <c r="J588"/>
      <c r="K588"/>
      <c r="L588"/>
      <c r="M588"/>
      <c r="N588"/>
      <c r="O588"/>
      <c r="P588"/>
    </row>
    <row r="589" spans="1:16">
      <c r="A589"/>
      <c r="B589"/>
      <c r="C589"/>
      <c r="D589"/>
      <c r="E589"/>
      <c r="F589"/>
      <c r="G589"/>
      <c r="H589"/>
      <c r="I589"/>
      <c r="J589"/>
      <c r="K589"/>
      <c r="L589"/>
      <c r="M589"/>
      <c r="N589"/>
      <c r="O589"/>
      <c r="P589"/>
    </row>
    <row r="590" spans="1:16">
      <c r="A590"/>
      <c r="B590"/>
      <c r="C590"/>
      <c r="D590"/>
      <c r="E590"/>
      <c r="F590"/>
      <c r="G590"/>
      <c r="H590"/>
      <c r="I590"/>
      <c r="J590"/>
      <c r="K590"/>
      <c r="L590"/>
      <c r="M590"/>
      <c r="N590"/>
      <c r="O590"/>
      <c r="P590"/>
    </row>
    <row r="591" spans="1:16">
      <c r="A591"/>
      <c r="B591"/>
      <c r="C591"/>
      <c r="D591"/>
      <c r="E591"/>
      <c r="F591"/>
      <c r="G591"/>
      <c r="H591"/>
      <c r="I591"/>
      <c r="J591"/>
      <c r="K591"/>
      <c r="L591"/>
      <c r="M591"/>
      <c r="N591"/>
      <c r="O591"/>
      <c r="P591"/>
    </row>
    <row r="592" spans="1:16">
      <c r="A592"/>
      <c r="B592"/>
      <c r="C592"/>
      <c r="D592"/>
      <c r="E592"/>
      <c r="F592"/>
      <c r="G592"/>
      <c r="H592"/>
      <c r="I592"/>
      <c r="J592"/>
      <c r="K592"/>
      <c r="L592"/>
      <c r="M592"/>
      <c r="N592"/>
      <c r="O592"/>
      <c r="P592"/>
    </row>
    <row r="593" spans="1:16">
      <c r="A593"/>
      <c r="B593"/>
      <c r="C593"/>
      <c r="D593"/>
      <c r="E593"/>
      <c r="F593"/>
      <c r="G593"/>
      <c r="H593"/>
      <c r="I593"/>
      <c r="J593"/>
      <c r="K593"/>
      <c r="L593"/>
      <c r="M593"/>
      <c r="N593"/>
      <c r="O593"/>
      <c r="P593"/>
    </row>
    <row r="594" spans="1:16">
      <c r="A594"/>
      <c r="B594"/>
      <c r="C594"/>
      <c r="D594"/>
      <c r="E594"/>
      <c r="F594"/>
      <c r="G594"/>
      <c r="H594"/>
      <c r="I594"/>
      <c r="J594"/>
      <c r="K594"/>
      <c r="L594"/>
      <c r="M594"/>
      <c r="N594"/>
      <c r="O594"/>
      <c r="P594"/>
    </row>
    <row r="595" spans="1:16">
      <c r="A595"/>
      <c r="B595"/>
      <c r="C595"/>
      <c r="D595"/>
      <c r="E595"/>
      <c r="F595"/>
      <c r="G595"/>
      <c r="H595"/>
      <c r="I595"/>
      <c r="J595"/>
      <c r="K595"/>
      <c r="L595"/>
      <c r="M595"/>
      <c r="N595"/>
      <c r="O595"/>
      <c r="P595"/>
    </row>
    <row r="596" spans="1:16">
      <c r="A596"/>
      <c r="B596"/>
      <c r="C596"/>
      <c r="D596"/>
      <c r="E596"/>
      <c r="F596"/>
      <c r="G596"/>
      <c r="H596"/>
      <c r="I596"/>
      <c r="J596"/>
      <c r="K596"/>
      <c r="L596"/>
      <c r="M596"/>
      <c r="N596"/>
      <c r="O596"/>
      <c r="P596"/>
    </row>
    <row r="597" spans="1:16">
      <c r="A597"/>
      <c r="B597"/>
      <c r="C597"/>
      <c r="D597"/>
      <c r="E597"/>
      <c r="F597"/>
      <c r="G597"/>
      <c r="H597"/>
      <c r="I597"/>
      <c r="J597"/>
      <c r="K597"/>
      <c r="L597"/>
      <c r="M597"/>
      <c r="N597"/>
      <c r="O597"/>
      <c r="P597"/>
    </row>
    <row r="598" spans="1:16">
      <c r="A598"/>
      <c r="B598"/>
      <c r="C598"/>
      <c r="D598"/>
      <c r="E598"/>
      <c r="F598"/>
      <c r="G598"/>
      <c r="H598"/>
      <c r="I598"/>
      <c r="J598"/>
      <c r="K598"/>
    </row>
    <row r="599" spans="1:16">
      <c r="A599"/>
      <c r="B599"/>
      <c r="C599"/>
      <c r="D599"/>
      <c r="E599"/>
      <c r="F599"/>
      <c r="G599"/>
      <c r="H599"/>
      <c r="I599"/>
      <c r="J599"/>
      <c r="K599"/>
    </row>
    <row r="600" spans="1:16">
      <c r="A600"/>
      <c r="B600"/>
      <c r="C600"/>
      <c r="D600"/>
      <c r="E600"/>
      <c r="F600"/>
      <c r="G600"/>
      <c r="H600"/>
      <c r="I600"/>
      <c r="J600"/>
      <c r="K600"/>
    </row>
    <row r="601" spans="1:16">
      <c r="A601"/>
      <c r="B601"/>
      <c r="C601"/>
      <c r="D601"/>
      <c r="E601"/>
      <c r="F601"/>
      <c r="G601"/>
      <c r="H601"/>
      <c r="I601"/>
      <c r="J601"/>
      <c r="K601"/>
    </row>
    <row r="602" spans="1:16">
      <c r="A602"/>
      <c r="B602"/>
      <c r="C602"/>
      <c r="D602"/>
      <c r="E602"/>
      <c r="F602"/>
      <c r="G602"/>
      <c r="H602"/>
      <c r="I602"/>
      <c r="J602"/>
      <c r="K602"/>
    </row>
    <row r="603" spans="1:16">
      <c r="A603"/>
      <c r="B603"/>
      <c r="C603"/>
      <c r="D603"/>
      <c r="E603"/>
      <c r="F603"/>
      <c r="G603"/>
      <c r="H603"/>
      <c r="I603"/>
      <c r="J603"/>
      <c r="K603"/>
    </row>
    <row r="604" spans="1:16">
      <c r="A604"/>
      <c r="B604"/>
      <c r="C604"/>
      <c r="D604"/>
      <c r="E604"/>
      <c r="F604"/>
      <c r="G604"/>
      <c r="H604"/>
      <c r="I604"/>
      <c r="J604"/>
      <c r="K604"/>
    </row>
    <row r="605" spans="1:16">
      <c r="A605"/>
      <c r="B605"/>
      <c r="C605"/>
      <c r="D605"/>
      <c r="E605"/>
      <c r="F605"/>
      <c r="G605"/>
      <c r="H605"/>
      <c r="I605"/>
      <c r="J605"/>
      <c r="K605"/>
    </row>
    <row r="606" spans="1:16">
      <c r="A606"/>
      <c r="B606"/>
      <c r="C606"/>
      <c r="D606"/>
      <c r="E606"/>
      <c r="F606"/>
      <c r="G606"/>
      <c r="H606"/>
      <c r="I606"/>
      <c r="J606"/>
      <c r="K606"/>
    </row>
    <row r="607" spans="1:16">
      <c r="A607"/>
      <c r="B607"/>
      <c r="C607"/>
      <c r="D607"/>
      <c r="E607"/>
      <c r="F607"/>
      <c r="G607"/>
      <c r="H607"/>
      <c r="I607"/>
      <c r="J607"/>
      <c r="K607"/>
    </row>
    <row r="608" spans="1:16">
      <c r="A608"/>
      <c r="B608"/>
      <c r="C608"/>
      <c r="D608"/>
      <c r="E608"/>
      <c r="F608"/>
      <c r="G608"/>
      <c r="H608"/>
      <c r="I608"/>
      <c r="J608"/>
      <c r="K608"/>
    </row>
    <row r="609" spans="1:11">
      <c r="A609"/>
      <c r="B609"/>
      <c r="C609"/>
      <c r="D609"/>
      <c r="E609"/>
      <c r="F609"/>
      <c r="G609"/>
      <c r="H609"/>
      <c r="I609"/>
      <c r="J609"/>
      <c r="K609"/>
    </row>
    <row r="610" spans="1:11">
      <c r="A610"/>
      <c r="B610"/>
      <c r="C610"/>
      <c r="D610"/>
      <c r="E610"/>
      <c r="F610"/>
      <c r="G610"/>
      <c r="H610"/>
      <c r="I610"/>
      <c r="J610"/>
      <c r="K610"/>
    </row>
    <row r="611" spans="1:11">
      <c r="A611"/>
      <c r="B611"/>
      <c r="C611"/>
      <c r="D611"/>
      <c r="E611"/>
      <c r="F611"/>
      <c r="G611"/>
      <c r="H611"/>
      <c r="I611"/>
      <c r="J611"/>
      <c r="K611"/>
    </row>
    <row r="612" spans="1:11">
      <c r="A612"/>
      <c r="B612"/>
      <c r="C612"/>
      <c r="D612"/>
      <c r="E612"/>
      <c r="F612"/>
      <c r="G612"/>
      <c r="H612"/>
      <c r="I612"/>
      <c r="J612"/>
      <c r="K612"/>
    </row>
    <row r="613" spans="1:11">
      <c r="A613"/>
      <c r="B613"/>
      <c r="C613"/>
      <c r="D613"/>
      <c r="E613"/>
      <c r="F613"/>
      <c r="G613"/>
      <c r="H613"/>
      <c r="I613"/>
      <c r="J613"/>
      <c r="K613"/>
    </row>
    <row r="614" spans="1:11">
      <c r="A614"/>
      <c r="B614"/>
      <c r="C614"/>
      <c r="D614"/>
      <c r="E614"/>
      <c r="F614"/>
      <c r="G614"/>
      <c r="H614"/>
      <c r="I614"/>
      <c r="J614"/>
      <c r="K614"/>
    </row>
    <row r="615" spans="1:11">
      <c r="A615"/>
      <c r="B615"/>
      <c r="C615"/>
      <c r="D615"/>
      <c r="E615"/>
      <c r="F615"/>
      <c r="G615"/>
      <c r="H615"/>
      <c r="I615"/>
      <c r="J615"/>
      <c r="K615"/>
    </row>
    <row r="616" spans="1:11">
      <c r="A616"/>
      <c r="B616"/>
      <c r="C616"/>
      <c r="D616"/>
      <c r="E616"/>
      <c r="F616"/>
      <c r="G616"/>
      <c r="H616"/>
      <c r="I616"/>
      <c r="J616"/>
      <c r="K616"/>
    </row>
    <row r="617" spans="1:11">
      <c r="A617"/>
      <c r="B617"/>
      <c r="C617"/>
      <c r="D617"/>
      <c r="E617"/>
      <c r="F617"/>
      <c r="G617"/>
      <c r="H617"/>
      <c r="I617"/>
      <c r="J617"/>
      <c r="K617"/>
    </row>
    <row r="618" spans="1:11">
      <c r="A618"/>
      <c r="B618"/>
      <c r="C618"/>
      <c r="D618"/>
      <c r="E618"/>
      <c r="F618"/>
      <c r="G618"/>
      <c r="H618"/>
      <c r="I618"/>
      <c r="J618"/>
      <c r="K618"/>
    </row>
    <row r="619" spans="1:11">
      <c r="A619"/>
      <c r="B619"/>
      <c r="C619"/>
      <c r="D619"/>
      <c r="E619"/>
      <c r="F619"/>
      <c r="G619"/>
      <c r="H619"/>
      <c r="I619"/>
      <c r="J619"/>
      <c r="K619"/>
    </row>
    <row r="620" spans="1:11">
      <c r="A620"/>
      <c r="B620"/>
      <c r="C620"/>
      <c r="D620"/>
      <c r="E620"/>
      <c r="F620"/>
      <c r="G620"/>
      <c r="H620"/>
      <c r="I620"/>
      <c r="J620"/>
      <c r="K620"/>
    </row>
    <row r="621" spans="1:11">
      <c r="A621"/>
      <c r="B621"/>
      <c r="C621"/>
      <c r="D621"/>
      <c r="E621"/>
      <c r="F621"/>
      <c r="G621"/>
      <c r="H621"/>
      <c r="I621"/>
      <c r="J621"/>
      <c r="K621"/>
    </row>
    <row r="622" spans="1:11">
      <c r="A622"/>
      <c r="B622"/>
      <c r="C622"/>
      <c r="D622"/>
      <c r="E622"/>
      <c r="F622"/>
      <c r="G622"/>
      <c r="H622"/>
      <c r="I622"/>
      <c r="J622"/>
      <c r="K622"/>
    </row>
    <row r="623" spans="1:11">
      <c r="A623"/>
      <c r="B623"/>
      <c r="C623"/>
      <c r="D623"/>
      <c r="E623"/>
      <c r="F623"/>
      <c r="G623"/>
      <c r="H623"/>
      <c r="I623"/>
      <c r="J623"/>
      <c r="K623"/>
    </row>
    <row r="624" spans="1:11">
      <c r="A624"/>
      <c r="B624"/>
      <c r="C624"/>
      <c r="D624"/>
      <c r="E624"/>
      <c r="F624"/>
      <c r="G624"/>
      <c r="H624"/>
      <c r="I624"/>
      <c r="J624"/>
      <c r="K624"/>
    </row>
    <row r="625" spans="1:11">
      <c r="A625"/>
      <c r="B625"/>
      <c r="C625"/>
      <c r="D625"/>
      <c r="E625"/>
      <c r="F625"/>
      <c r="G625"/>
      <c r="H625"/>
      <c r="I625"/>
      <c r="J625"/>
      <c r="K625"/>
    </row>
    <row r="626" spans="1:11">
      <c r="A626"/>
      <c r="B626"/>
      <c r="C626"/>
      <c r="D626"/>
      <c r="E626"/>
      <c r="F626"/>
      <c r="G626"/>
      <c r="H626"/>
      <c r="I626"/>
      <c r="J626"/>
      <c r="K626"/>
    </row>
    <row r="627" spans="1:11">
      <c r="A627"/>
      <c r="B627"/>
      <c r="C627"/>
      <c r="D627"/>
      <c r="E627"/>
      <c r="F627"/>
      <c r="G627"/>
      <c r="H627"/>
      <c r="I627"/>
      <c r="J627"/>
      <c r="K627"/>
    </row>
    <row r="628" spans="1:11">
      <c r="A628"/>
      <c r="B628"/>
      <c r="C628"/>
      <c r="D628"/>
      <c r="E628"/>
      <c r="F628"/>
      <c r="G628"/>
      <c r="H628"/>
      <c r="I628"/>
      <c r="J628"/>
      <c r="K628"/>
    </row>
    <row r="629" spans="1:11">
      <c r="A629"/>
      <c r="B629"/>
      <c r="C629"/>
      <c r="D629"/>
      <c r="E629"/>
      <c r="F629"/>
      <c r="G629"/>
      <c r="H629"/>
      <c r="I629"/>
      <c r="J629"/>
      <c r="K629"/>
    </row>
    <row r="630" spans="1:11">
      <c r="A630"/>
      <c r="B630"/>
      <c r="C630"/>
      <c r="D630"/>
      <c r="E630"/>
      <c r="F630"/>
      <c r="G630"/>
      <c r="H630"/>
      <c r="I630"/>
      <c r="J630"/>
      <c r="K630"/>
    </row>
    <row r="631" spans="1:11">
      <c r="A631"/>
      <c r="B631"/>
      <c r="C631"/>
      <c r="D631"/>
      <c r="E631"/>
      <c r="F631"/>
      <c r="G631"/>
      <c r="H631"/>
      <c r="I631"/>
      <c r="J631"/>
      <c r="K631"/>
    </row>
    <row r="632" spans="1:11">
      <c r="A632"/>
      <c r="B632"/>
      <c r="C632"/>
      <c r="D632"/>
      <c r="E632"/>
      <c r="F632"/>
      <c r="G632"/>
      <c r="H632"/>
      <c r="I632"/>
      <c r="J632"/>
      <c r="K632"/>
    </row>
    <row r="633" spans="1:11">
      <c r="A633"/>
      <c r="B633"/>
      <c r="C633"/>
      <c r="D633"/>
      <c r="E633"/>
      <c r="F633"/>
      <c r="G633"/>
      <c r="H633"/>
      <c r="I633"/>
      <c r="J633"/>
      <c r="K633"/>
    </row>
    <row r="634" spans="1:11">
      <c r="A634"/>
      <c r="B634"/>
      <c r="C634"/>
      <c r="D634"/>
      <c r="E634"/>
      <c r="F634"/>
      <c r="G634"/>
      <c r="H634"/>
      <c r="I634"/>
      <c r="J634"/>
      <c r="K634"/>
    </row>
    <row r="635" spans="1:11">
      <c r="A635"/>
      <c r="B635"/>
      <c r="C635"/>
      <c r="D635"/>
      <c r="E635"/>
      <c r="F635"/>
      <c r="G635"/>
      <c r="H635"/>
      <c r="I635"/>
      <c r="J635"/>
      <c r="K635"/>
    </row>
    <row r="636" spans="1:11">
      <c r="A636"/>
      <c r="B636"/>
      <c r="C636"/>
      <c r="D636"/>
      <c r="E636"/>
      <c r="F636"/>
      <c r="G636"/>
      <c r="H636"/>
      <c r="I636"/>
      <c r="J636"/>
      <c r="K636"/>
    </row>
    <row r="637" spans="1:11">
      <c r="A637"/>
      <c r="B637"/>
      <c r="C637"/>
      <c r="D637"/>
      <c r="E637"/>
      <c r="F637"/>
      <c r="G637"/>
      <c r="H637"/>
      <c r="I637"/>
      <c r="J637"/>
      <c r="K637"/>
    </row>
    <row r="638" spans="1:11">
      <c r="A638"/>
      <c r="B638"/>
      <c r="C638"/>
      <c r="D638"/>
      <c r="E638"/>
      <c r="F638"/>
      <c r="G638"/>
      <c r="H638"/>
      <c r="I638"/>
      <c r="J638"/>
      <c r="K638"/>
    </row>
    <row r="639" spans="1:11">
      <c r="A639"/>
      <c r="B639"/>
      <c r="C639"/>
      <c r="D639"/>
      <c r="E639"/>
      <c r="F639"/>
      <c r="G639"/>
      <c r="H639"/>
      <c r="I639"/>
      <c r="J639"/>
      <c r="K639"/>
    </row>
    <row r="640" spans="1:11">
      <c r="A640"/>
      <c r="B640"/>
      <c r="C640"/>
      <c r="D640"/>
      <c r="E640"/>
      <c r="F640"/>
      <c r="G640"/>
      <c r="H640"/>
      <c r="I640"/>
      <c r="J640"/>
      <c r="K640"/>
    </row>
    <row r="641" spans="1:11">
      <c r="A641"/>
      <c r="B641"/>
      <c r="C641"/>
      <c r="D641"/>
      <c r="E641"/>
      <c r="F641"/>
      <c r="G641"/>
      <c r="H641"/>
      <c r="I641"/>
      <c r="J641"/>
      <c r="K641"/>
    </row>
    <row r="642" spans="1:11">
      <c r="A642"/>
      <c r="B642"/>
      <c r="C642"/>
      <c r="D642"/>
      <c r="E642"/>
      <c r="F642"/>
      <c r="G642"/>
      <c r="H642"/>
      <c r="I642"/>
      <c r="J642"/>
      <c r="K642"/>
    </row>
    <row r="643" spans="1:11">
      <c r="A643"/>
      <c r="B643"/>
      <c r="C643"/>
      <c r="D643"/>
      <c r="E643"/>
      <c r="F643"/>
      <c r="G643"/>
      <c r="H643"/>
      <c r="I643"/>
      <c r="J643"/>
      <c r="K643"/>
    </row>
    <row r="644" spans="1:11">
      <c r="A644"/>
      <c r="B644"/>
      <c r="C644"/>
      <c r="D644"/>
      <c r="E644"/>
      <c r="F644"/>
      <c r="G644"/>
      <c r="H644"/>
      <c r="I644"/>
      <c r="J644"/>
      <c r="K644"/>
    </row>
    <row r="645" spans="1:11">
      <c r="A645"/>
      <c r="B645"/>
      <c r="C645"/>
      <c r="D645"/>
      <c r="E645"/>
      <c r="F645"/>
      <c r="G645"/>
      <c r="H645"/>
      <c r="I645"/>
      <c r="J645"/>
      <c r="K645"/>
    </row>
    <row r="646" spans="1:11">
      <c r="A646"/>
      <c r="B646"/>
      <c r="C646"/>
      <c r="D646"/>
      <c r="E646"/>
      <c r="F646"/>
      <c r="G646"/>
      <c r="H646"/>
      <c r="I646"/>
      <c r="J646"/>
      <c r="K646"/>
    </row>
    <row r="647" spans="1:11">
      <c r="A647"/>
      <c r="B647"/>
      <c r="C647"/>
      <c r="D647"/>
      <c r="E647"/>
      <c r="F647"/>
      <c r="G647"/>
      <c r="H647"/>
      <c r="I647"/>
      <c r="J647"/>
      <c r="K647"/>
    </row>
    <row r="648" spans="1:11">
      <c r="A648"/>
      <c r="B648"/>
      <c r="C648"/>
      <c r="D648"/>
      <c r="E648"/>
      <c r="F648"/>
      <c r="G648"/>
      <c r="H648"/>
      <c r="I648"/>
      <c r="J648"/>
      <c r="K648"/>
    </row>
    <row r="649" spans="1:11">
      <c r="A649"/>
      <c r="B649"/>
      <c r="C649"/>
      <c r="D649"/>
      <c r="E649"/>
      <c r="F649"/>
      <c r="G649"/>
      <c r="H649"/>
      <c r="I649"/>
      <c r="J649"/>
      <c r="K649"/>
    </row>
    <row r="650" spans="1:11">
      <c r="A650"/>
      <c r="B650"/>
      <c r="C650"/>
      <c r="D650"/>
      <c r="E650"/>
      <c r="F650"/>
      <c r="G650"/>
      <c r="H650"/>
      <c r="I650"/>
      <c r="J650"/>
      <c r="K650"/>
    </row>
    <row r="651" spans="1:11">
      <c r="A651"/>
      <c r="B651"/>
      <c r="C651"/>
      <c r="D651"/>
      <c r="E651"/>
      <c r="F651"/>
      <c r="G651"/>
      <c r="H651"/>
      <c r="I651"/>
      <c r="J651"/>
      <c r="K651"/>
    </row>
    <row r="652" spans="1:11">
      <c r="A652"/>
      <c r="B652"/>
      <c r="C652"/>
      <c r="D652"/>
      <c r="E652"/>
      <c r="F652"/>
      <c r="G652"/>
      <c r="H652"/>
      <c r="I652"/>
      <c r="J652"/>
      <c r="K652"/>
    </row>
    <row r="653" spans="1:11">
      <c r="A653"/>
      <c r="B653"/>
      <c r="C653"/>
      <c r="D653"/>
      <c r="E653"/>
      <c r="F653"/>
      <c r="G653"/>
      <c r="H653"/>
      <c r="I653"/>
      <c r="J653"/>
      <c r="K653"/>
    </row>
    <row r="654" spans="1:11">
      <c r="A654"/>
      <c r="B654"/>
      <c r="C654"/>
      <c r="D654"/>
      <c r="E654"/>
      <c r="F654"/>
      <c r="G654"/>
      <c r="H654"/>
      <c r="I654"/>
      <c r="J654"/>
      <c r="K654"/>
    </row>
    <row r="655" spans="1:11">
      <c r="A655"/>
      <c r="B655"/>
      <c r="C655"/>
      <c r="D655"/>
      <c r="E655"/>
      <c r="F655"/>
      <c r="G655"/>
      <c r="H655"/>
      <c r="I655"/>
      <c r="J655"/>
      <c r="K655"/>
    </row>
    <row r="656" spans="1:11">
      <c r="A656"/>
      <c r="B656"/>
      <c r="C656"/>
      <c r="D656"/>
      <c r="E656"/>
      <c r="F656"/>
      <c r="G656"/>
      <c r="H656"/>
      <c r="I656"/>
      <c r="J656"/>
      <c r="K656"/>
    </row>
    <row r="657" spans="1:11">
      <c r="A657"/>
      <c r="B657"/>
      <c r="C657"/>
      <c r="D657"/>
      <c r="E657"/>
      <c r="F657"/>
      <c r="G657"/>
      <c r="H657"/>
      <c r="I657"/>
      <c r="J657"/>
      <c r="K657"/>
    </row>
    <row r="658" spans="1:11">
      <c r="A658"/>
      <c r="B658"/>
      <c r="C658"/>
      <c r="D658"/>
      <c r="E658"/>
      <c r="F658"/>
      <c r="G658"/>
      <c r="H658"/>
      <c r="I658"/>
      <c r="J658"/>
      <c r="K658"/>
    </row>
    <row r="659" spans="1:11">
      <c r="A659"/>
      <c r="B659"/>
      <c r="C659"/>
      <c r="D659"/>
      <c r="E659"/>
      <c r="F659"/>
      <c r="G659"/>
      <c r="H659"/>
      <c r="I659"/>
      <c r="J659"/>
      <c r="K659"/>
    </row>
    <row r="660" spans="1:11">
      <c r="A660"/>
      <c r="B660"/>
      <c r="C660"/>
      <c r="D660"/>
      <c r="E660"/>
      <c r="F660"/>
      <c r="G660"/>
      <c r="H660"/>
      <c r="I660"/>
      <c r="J660"/>
      <c r="K660"/>
    </row>
    <row r="661" spans="1:11">
      <c r="A661"/>
      <c r="B661"/>
      <c r="C661"/>
      <c r="D661"/>
      <c r="E661"/>
      <c r="F661"/>
      <c r="G661"/>
      <c r="H661"/>
      <c r="I661"/>
      <c r="J661"/>
      <c r="K661"/>
    </row>
    <row r="662" spans="1:11">
      <c r="A662"/>
      <c r="B662"/>
      <c r="C662"/>
      <c r="D662"/>
      <c r="E662"/>
      <c r="F662"/>
      <c r="G662"/>
      <c r="H662"/>
      <c r="I662"/>
      <c r="J662"/>
      <c r="K662"/>
    </row>
    <row r="663" spans="1:11">
      <c r="A663"/>
      <c r="B663"/>
      <c r="C663"/>
      <c r="D663"/>
      <c r="E663"/>
      <c r="F663"/>
      <c r="G663"/>
      <c r="H663"/>
      <c r="I663"/>
      <c r="J663"/>
      <c r="K663"/>
    </row>
    <row r="664" spans="1:11">
      <c r="A664"/>
      <c r="B664"/>
      <c r="C664"/>
      <c r="D664"/>
      <c r="E664"/>
      <c r="F664"/>
      <c r="G664"/>
      <c r="H664"/>
      <c r="I664"/>
      <c r="J664"/>
      <c r="K664"/>
    </row>
    <row r="665" spans="1:11">
      <c r="A665"/>
      <c r="B665"/>
      <c r="C665"/>
      <c r="D665"/>
      <c r="E665"/>
      <c r="F665"/>
      <c r="G665"/>
      <c r="H665"/>
      <c r="I665"/>
      <c r="J665"/>
      <c r="K665"/>
    </row>
    <row r="666" spans="1:11">
      <c r="A666"/>
      <c r="B666"/>
      <c r="C666"/>
      <c r="D666"/>
      <c r="E666"/>
      <c r="F666"/>
      <c r="G666"/>
      <c r="H666"/>
      <c r="I666"/>
      <c r="J666"/>
      <c r="K666"/>
    </row>
    <row r="667" spans="1:11">
      <c r="A667"/>
      <c r="B667"/>
      <c r="C667"/>
      <c r="D667"/>
      <c r="E667"/>
      <c r="F667"/>
      <c r="G667"/>
      <c r="H667"/>
      <c r="I667"/>
      <c r="J667"/>
      <c r="K667"/>
    </row>
    <row r="668" spans="1:11">
      <c r="A668"/>
      <c r="B668"/>
      <c r="C668"/>
      <c r="D668"/>
      <c r="E668"/>
      <c r="F668"/>
      <c r="G668"/>
      <c r="H668"/>
      <c r="I668"/>
      <c r="J668"/>
      <c r="K668"/>
    </row>
    <row r="669" spans="1:11">
      <c r="A669"/>
      <c r="B669"/>
      <c r="C669"/>
      <c r="D669"/>
      <c r="E669"/>
      <c r="F669"/>
      <c r="G669"/>
      <c r="H669"/>
      <c r="I669"/>
      <c r="J669"/>
      <c r="K669"/>
    </row>
    <row r="670" spans="1:11">
      <c r="A670"/>
      <c r="B670"/>
      <c r="C670"/>
      <c r="D670"/>
      <c r="E670"/>
      <c r="F670"/>
      <c r="G670"/>
      <c r="H670"/>
      <c r="I670"/>
      <c r="J670"/>
      <c r="K670"/>
    </row>
    <row r="671" spans="1:11">
      <c r="A671"/>
      <c r="B671"/>
      <c r="C671"/>
      <c r="D671"/>
      <c r="E671"/>
      <c r="F671"/>
      <c r="G671"/>
      <c r="H671"/>
      <c r="I671"/>
      <c r="J671"/>
      <c r="K671"/>
    </row>
    <row r="672" spans="1:11">
      <c r="A672"/>
      <c r="B672"/>
      <c r="C672"/>
      <c r="D672"/>
      <c r="E672"/>
      <c r="F672"/>
      <c r="G672"/>
      <c r="H672"/>
      <c r="I672"/>
      <c r="J672"/>
      <c r="K672"/>
    </row>
    <row r="673" spans="1:11">
      <c r="A673"/>
      <c r="B673"/>
      <c r="C673"/>
      <c r="D673"/>
      <c r="E673"/>
      <c r="F673"/>
      <c r="G673"/>
      <c r="H673"/>
      <c r="I673"/>
      <c r="J673"/>
      <c r="K673"/>
    </row>
    <row r="674" spans="1:11">
      <c r="A674"/>
      <c r="B674"/>
      <c r="C674"/>
      <c r="D674"/>
      <c r="E674"/>
      <c r="F674"/>
      <c r="G674"/>
      <c r="H674"/>
      <c r="I674"/>
      <c r="J674"/>
      <c r="K674"/>
    </row>
    <row r="675" spans="1:11">
      <c r="A675"/>
      <c r="B675"/>
      <c r="C675"/>
      <c r="D675"/>
      <c r="E675"/>
      <c r="F675"/>
      <c r="G675"/>
      <c r="H675"/>
      <c r="I675"/>
      <c r="J675"/>
      <c r="K675"/>
    </row>
    <row r="676" spans="1:11">
      <c r="A676"/>
      <c r="B676"/>
      <c r="C676"/>
      <c r="D676"/>
      <c r="E676"/>
      <c r="F676"/>
      <c r="G676"/>
      <c r="H676"/>
      <c r="I676"/>
      <c r="J676"/>
      <c r="K676"/>
    </row>
    <row r="677" spans="1:11">
      <c r="A677"/>
      <c r="B677"/>
      <c r="C677"/>
      <c r="D677"/>
      <c r="E677"/>
      <c r="F677"/>
      <c r="G677"/>
      <c r="H677"/>
      <c r="I677"/>
      <c r="J677"/>
      <c r="K677"/>
    </row>
    <row r="678" spans="1:11">
      <c r="A678"/>
      <c r="B678"/>
      <c r="C678"/>
      <c r="D678"/>
      <c r="E678"/>
      <c r="F678"/>
      <c r="G678"/>
      <c r="H678"/>
      <c r="I678"/>
      <c r="J678"/>
      <c r="K678"/>
    </row>
    <row r="679" spans="1:11">
      <c r="A679"/>
      <c r="B679"/>
      <c r="C679"/>
      <c r="D679"/>
      <c r="E679"/>
      <c r="F679"/>
      <c r="G679"/>
      <c r="H679"/>
      <c r="I679"/>
      <c r="J679"/>
      <c r="K679"/>
    </row>
    <row r="680" spans="1:11">
      <c r="A680"/>
      <c r="B680"/>
      <c r="C680"/>
      <c r="D680"/>
      <c r="E680"/>
      <c r="F680"/>
      <c r="G680"/>
      <c r="H680"/>
      <c r="I680"/>
      <c r="J680"/>
      <c r="K680"/>
    </row>
    <row r="681" spans="1:11">
      <c r="A681"/>
      <c r="B681"/>
      <c r="C681"/>
      <c r="D681"/>
      <c r="E681"/>
      <c r="F681"/>
      <c r="G681"/>
      <c r="H681"/>
      <c r="I681"/>
      <c r="J681"/>
      <c r="K681"/>
    </row>
    <row r="682" spans="1:11">
      <c r="A682"/>
      <c r="B682"/>
      <c r="C682"/>
      <c r="D682"/>
      <c r="E682"/>
      <c r="F682"/>
      <c r="G682"/>
      <c r="H682"/>
      <c r="I682"/>
      <c r="J682"/>
      <c r="K682"/>
    </row>
    <row r="683" spans="1:11">
      <c r="A683"/>
      <c r="B683"/>
      <c r="C683"/>
      <c r="D683"/>
      <c r="E683"/>
      <c r="F683"/>
      <c r="G683"/>
      <c r="H683"/>
      <c r="I683"/>
      <c r="J683"/>
      <c r="K683"/>
    </row>
    <row r="684" spans="1:11">
      <c r="A684"/>
      <c r="B684"/>
      <c r="C684"/>
      <c r="D684"/>
      <c r="E684"/>
      <c r="F684"/>
      <c r="G684"/>
      <c r="H684"/>
      <c r="I684"/>
      <c r="J684"/>
      <c r="K684"/>
    </row>
    <row r="685" spans="1:11">
      <c r="A685"/>
      <c r="B685"/>
      <c r="C685"/>
      <c r="D685"/>
      <c r="E685"/>
      <c r="F685"/>
      <c r="G685"/>
      <c r="H685"/>
      <c r="I685"/>
      <c r="J685"/>
      <c r="K685"/>
    </row>
    <row r="686" spans="1:11">
      <c r="A686"/>
      <c r="B686"/>
      <c r="C686"/>
      <c r="D686"/>
      <c r="E686"/>
      <c r="F686"/>
      <c r="G686"/>
      <c r="H686"/>
      <c r="I686"/>
      <c r="J686"/>
      <c r="K686"/>
    </row>
    <row r="687" spans="1:11">
      <c r="A687"/>
      <c r="B687"/>
      <c r="C687"/>
      <c r="D687"/>
      <c r="E687"/>
      <c r="F687"/>
      <c r="G687"/>
      <c r="H687"/>
      <c r="I687"/>
      <c r="J687"/>
      <c r="K687"/>
    </row>
    <row r="688" spans="1:11">
      <c r="A688"/>
      <c r="B688"/>
      <c r="C688"/>
      <c r="D688"/>
      <c r="E688"/>
      <c r="F688"/>
      <c r="G688"/>
      <c r="H688"/>
      <c r="I688"/>
      <c r="J688"/>
      <c r="K688"/>
    </row>
    <row r="689" spans="1:11">
      <c r="A689"/>
      <c r="B689"/>
      <c r="C689"/>
      <c r="D689"/>
      <c r="E689"/>
      <c r="F689"/>
      <c r="G689"/>
      <c r="H689"/>
      <c r="I689"/>
      <c r="J689"/>
      <c r="K689"/>
    </row>
    <row r="690" spans="1:11">
      <c r="A690"/>
      <c r="B690"/>
      <c r="C690"/>
      <c r="D690"/>
      <c r="E690"/>
      <c r="F690"/>
      <c r="G690"/>
      <c r="H690"/>
      <c r="I690"/>
      <c r="J690"/>
      <c r="K690"/>
    </row>
    <row r="691" spans="1:11">
      <c r="A691"/>
      <c r="B691"/>
      <c r="C691"/>
      <c r="D691"/>
      <c r="E691"/>
      <c r="F691"/>
      <c r="G691"/>
      <c r="H691"/>
      <c r="I691"/>
      <c r="J691"/>
      <c r="K691"/>
    </row>
    <row r="692" spans="1:11">
      <c r="A692"/>
      <c r="B692"/>
      <c r="C692"/>
      <c r="D692"/>
      <c r="E692"/>
      <c r="F692"/>
      <c r="G692"/>
      <c r="H692"/>
      <c r="I692"/>
      <c r="J692"/>
      <c r="K692"/>
    </row>
    <row r="693" spans="1:11">
      <c r="A693"/>
      <c r="B693"/>
      <c r="C693"/>
      <c r="D693"/>
      <c r="E693"/>
      <c r="F693"/>
      <c r="G693"/>
      <c r="H693"/>
      <c r="I693"/>
      <c r="J693"/>
      <c r="K693"/>
    </row>
    <row r="694" spans="1:11">
      <c r="A694"/>
      <c r="B694"/>
      <c r="C694"/>
      <c r="D694"/>
      <c r="E694"/>
      <c r="F694"/>
      <c r="G694"/>
      <c r="H694"/>
      <c r="I694"/>
      <c r="J694"/>
      <c r="K694"/>
    </row>
    <row r="695" spans="1:11">
      <c r="A695"/>
      <c r="B695"/>
      <c r="C695"/>
      <c r="D695"/>
      <c r="E695"/>
      <c r="F695"/>
      <c r="G695"/>
      <c r="H695"/>
      <c r="I695"/>
      <c r="J695"/>
      <c r="K695"/>
    </row>
    <row r="696" spans="1:11">
      <c r="A696"/>
      <c r="B696"/>
      <c r="C696"/>
      <c r="D696"/>
      <c r="E696"/>
      <c r="F696"/>
      <c r="G696"/>
      <c r="H696"/>
      <c r="I696"/>
      <c r="J696"/>
      <c r="K696"/>
    </row>
    <row r="697" spans="1:11">
      <c r="A697"/>
      <c r="B697"/>
      <c r="C697"/>
      <c r="D697"/>
      <c r="E697"/>
      <c r="F697"/>
      <c r="G697"/>
      <c r="H697"/>
      <c r="I697"/>
      <c r="J697"/>
      <c r="K697"/>
    </row>
    <row r="698" spans="1:11">
      <c r="A698"/>
      <c r="B698"/>
      <c r="C698"/>
      <c r="D698"/>
      <c r="E698"/>
      <c r="F698"/>
      <c r="G698"/>
      <c r="H698"/>
      <c r="I698"/>
      <c r="J698"/>
      <c r="K698"/>
    </row>
    <row r="699" spans="1:11">
      <c r="A699"/>
      <c r="B699"/>
      <c r="C699"/>
      <c r="D699"/>
      <c r="E699"/>
      <c r="F699"/>
    </row>
    <row r="700" spans="1:11">
      <c r="A700"/>
      <c r="B700"/>
      <c r="C700"/>
      <c r="D700"/>
      <c r="E700"/>
      <c r="F700"/>
    </row>
    <row r="701" spans="1:11">
      <c r="A701"/>
      <c r="B701"/>
      <c r="C701"/>
      <c r="D701"/>
      <c r="E701"/>
      <c r="F701"/>
    </row>
    <row r="702" spans="1:11">
      <c r="A702"/>
      <c r="B702"/>
      <c r="C702"/>
      <c r="D702"/>
      <c r="E702"/>
      <c r="F702"/>
    </row>
    <row r="703" spans="1:11">
      <c r="A703"/>
      <c r="B703"/>
      <c r="C703"/>
      <c r="D703"/>
      <c r="E703"/>
      <c r="F703"/>
    </row>
    <row r="704" spans="1:11">
      <c r="A704"/>
      <c r="B704"/>
      <c r="C704"/>
      <c r="D704"/>
      <c r="E704"/>
      <c r="F704"/>
    </row>
    <row r="705" spans="1:6">
      <c r="A705"/>
      <c r="B705"/>
      <c r="C705"/>
      <c r="D705"/>
      <c r="E705"/>
      <c r="F705"/>
    </row>
    <row r="706" spans="1:6">
      <c r="A706"/>
      <c r="B706"/>
      <c r="C706"/>
      <c r="D706"/>
      <c r="E706"/>
      <c r="F706"/>
    </row>
    <row r="707" spans="1:6">
      <c r="A707"/>
      <c r="B707"/>
      <c r="C707"/>
      <c r="D707"/>
      <c r="E707"/>
      <c r="F707"/>
    </row>
    <row r="708" spans="1:6">
      <c r="A708"/>
      <c r="B708"/>
      <c r="C708"/>
      <c r="D708"/>
      <c r="E708"/>
      <c r="F708"/>
    </row>
    <row r="709" spans="1:6">
      <c r="A709"/>
      <c r="B709"/>
      <c r="C709"/>
      <c r="D709"/>
      <c r="E709"/>
      <c r="F709"/>
    </row>
    <row r="710" spans="1:6">
      <c r="A710"/>
      <c r="B710"/>
      <c r="C710"/>
      <c r="D710"/>
      <c r="E710"/>
      <c r="F710"/>
    </row>
    <row r="711" spans="1:6">
      <c r="A711"/>
      <c r="B711"/>
      <c r="C711"/>
      <c r="D711"/>
      <c r="E711"/>
      <c r="F711"/>
    </row>
    <row r="712" spans="1:6">
      <c r="A712"/>
      <c r="B712"/>
      <c r="C712"/>
      <c r="D712"/>
      <c r="E712"/>
      <c r="F712"/>
    </row>
    <row r="713" spans="1:6">
      <c r="A713"/>
      <c r="B713"/>
      <c r="C713"/>
      <c r="D713"/>
      <c r="E713"/>
      <c r="F713"/>
    </row>
    <row r="714" spans="1:6">
      <c r="A714"/>
      <c r="B714"/>
      <c r="C714"/>
      <c r="D714"/>
      <c r="E714"/>
      <c r="F714"/>
    </row>
    <row r="715" spans="1:6">
      <c r="A715"/>
      <c r="B715"/>
      <c r="C715"/>
      <c r="D715"/>
      <c r="E715"/>
      <c r="F715"/>
    </row>
    <row r="716" spans="1:6">
      <c r="A716"/>
      <c r="B716"/>
      <c r="C716"/>
      <c r="D716"/>
      <c r="E716"/>
      <c r="F716"/>
    </row>
    <row r="717" spans="1:6">
      <c r="A717"/>
      <c r="B717"/>
      <c r="C717"/>
      <c r="D717"/>
      <c r="E717"/>
      <c r="F717"/>
    </row>
    <row r="718" spans="1:6">
      <c r="A718"/>
      <c r="B718"/>
      <c r="C718"/>
      <c r="D718"/>
      <c r="E718"/>
      <c r="F718"/>
    </row>
    <row r="719" spans="1:6">
      <c r="A719"/>
      <c r="B719"/>
      <c r="C719"/>
      <c r="D719"/>
      <c r="E719"/>
      <c r="F719"/>
    </row>
    <row r="720" spans="1:6">
      <c r="A720"/>
      <c r="B720"/>
      <c r="C720"/>
      <c r="D720"/>
      <c r="E720"/>
      <c r="F720"/>
    </row>
    <row r="721" spans="1:6">
      <c r="A721"/>
      <c r="B721"/>
      <c r="C721"/>
      <c r="D721"/>
      <c r="E721"/>
      <c r="F721"/>
    </row>
    <row r="722" spans="1:6">
      <c r="A722"/>
      <c r="B722"/>
      <c r="C722"/>
      <c r="D722"/>
      <c r="E722"/>
      <c r="F722"/>
    </row>
    <row r="723" spans="1:6">
      <c r="A723"/>
      <c r="B723"/>
      <c r="C723"/>
      <c r="D723"/>
      <c r="E723"/>
      <c r="F723"/>
    </row>
    <row r="724" spans="1:6">
      <c r="A724"/>
      <c r="B724"/>
      <c r="C724"/>
      <c r="D724"/>
      <c r="E724"/>
      <c r="F724"/>
    </row>
    <row r="725" spans="1:6">
      <c r="A725"/>
      <c r="B725"/>
      <c r="C725"/>
      <c r="D725"/>
      <c r="E725"/>
      <c r="F725"/>
    </row>
    <row r="726" spans="1:6">
      <c r="A726"/>
      <c r="B726"/>
      <c r="C726"/>
      <c r="D726"/>
      <c r="E726"/>
      <c r="F726"/>
    </row>
    <row r="727" spans="1:6">
      <c r="A727"/>
      <c r="B727"/>
      <c r="C727"/>
      <c r="D727"/>
      <c r="E727"/>
      <c r="F727"/>
    </row>
    <row r="728" spans="1:6">
      <c r="A728"/>
      <c r="B728"/>
      <c r="C728"/>
      <c r="D728"/>
      <c r="E728"/>
      <c r="F728"/>
    </row>
    <row r="729" spans="1:6">
      <c r="A729"/>
      <c r="B729"/>
      <c r="C729"/>
      <c r="D729"/>
      <c r="E729"/>
      <c r="F729"/>
    </row>
    <row r="730" spans="1:6">
      <c r="A730"/>
      <c r="B730"/>
      <c r="C730"/>
      <c r="D730"/>
      <c r="E730"/>
      <c r="F730"/>
    </row>
    <row r="731" spans="1:6">
      <c r="A731"/>
      <c r="B731"/>
      <c r="C731"/>
      <c r="D731"/>
      <c r="E731"/>
      <c r="F731"/>
    </row>
    <row r="732" spans="1:6">
      <c r="A732"/>
      <c r="B732"/>
      <c r="C732"/>
      <c r="D732"/>
      <c r="E732"/>
      <c r="F732"/>
    </row>
    <row r="733" spans="1:6">
      <c r="A733"/>
      <c r="B733"/>
      <c r="C733"/>
      <c r="D733"/>
      <c r="E733"/>
      <c r="F733"/>
    </row>
    <row r="734" spans="1:6">
      <c r="A734"/>
      <c r="B734"/>
      <c r="C734"/>
      <c r="D734"/>
      <c r="E734"/>
      <c r="F734"/>
    </row>
    <row r="735" spans="1:6">
      <c r="A735"/>
      <c r="B735"/>
      <c r="C735"/>
      <c r="D735"/>
      <c r="E735"/>
      <c r="F735"/>
    </row>
    <row r="736" spans="1:6">
      <c r="A736"/>
      <c r="B736"/>
      <c r="C736"/>
      <c r="D736"/>
      <c r="E736"/>
      <c r="F736"/>
    </row>
    <row r="737" spans="1:6">
      <c r="A737"/>
      <c r="B737"/>
      <c r="C737"/>
      <c r="D737"/>
      <c r="E737"/>
      <c r="F737"/>
    </row>
    <row r="738" spans="1:6">
      <c r="A738"/>
      <c r="B738"/>
      <c r="C738"/>
      <c r="D738"/>
      <c r="E738"/>
      <c r="F738"/>
    </row>
    <row r="739" spans="1:6">
      <c r="A739"/>
      <c r="B739"/>
      <c r="C739"/>
      <c r="D739"/>
      <c r="E739"/>
      <c r="F739"/>
    </row>
    <row r="740" spans="1:6">
      <c r="A740"/>
      <c r="B740"/>
      <c r="C740"/>
      <c r="D740"/>
      <c r="E740"/>
      <c r="F740"/>
    </row>
    <row r="741" spans="1:6">
      <c r="A741"/>
      <c r="B741"/>
      <c r="C741"/>
      <c r="D741"/>
      <c r="E741"/>
      <c r="F741"/>
    </row>
    <row r="742" spans="1:6">
      <c r="A742"/>
      <c r="B742"/>
      <c r="C742"/>
      <c r="D742"/>
      <c r="E742"/>
      <c r="F742"/>
    </row>
    <row r="743" spans="1:6">
      <c r="A743"/>
      <c r="B743"/>
      <c r="C743"/>
      <c r="D743"/>
      <c r="E743"/>
      <c r="F743"/>
    </row>
    <row r="744" spans="1:6">
      <c r="A744"/>
      <c r="B744"/>
      <c r="C744"/>
      <c r="D744"/>
      <c r="E744"/>
      <c r="F744"/>
    </row>
    <row r="745" spans="1:6">
      <c r="A745"/>
      <c r="B745"/>
      <c r="C745"/>
      <c r="D745"/>
      <c r="E745"/>
      <c r="F745"/>
    </row>
    <row r="746" spans="1:6">
      <c r="A746"/>
      <c r="B746"/>
      <c r="C746"/>
      <c r="D746"/>
      <c r="E746"/>
      <c r="F746"/>
    </row>
    <row r="747" spans="1:6">
      <c r="A747"/>
      <c r="B747"/>
      <c r="C747"/>
      <c r="D747"/>
      <c r="E747"/>
      <c r="F747"/>
    </row>
    <row r="748" spans="1:6">
      <c r="A748"/>
      <c r="B748"/>
      <c r="C748"/>
      <c r="D748"/>
      <c r="E748"/>
      <c r="F748"/>
    </row>
    <row r="749" spans="1:6">
      <c r="A749"/>
      <c r="B749"/>
      <c r="C749"/>
      <c r="D749"/>
      <c r="E749"/>
      <c r="F749"/>
    </row>
    <row r="750" spans="1:6">
      <c r="A750"/>
      <c r="B750"/>
      <c r="C750"/>
      <c r="D750"/>
      <c r="E750"/>
      <c r="F750"/>
    </row>
    <row r="751" spans="1:6">
      <c r="A751"/>
      <c r="B751"/>
      <c r="C751"/>
      <c r="D751"/>
      <c r="E751"/>
      <c r="F751"/>
    </row>
    <row r="752" spans="1:6">
      <c r="A752"/>
      <c r="B752"/>
      <c r="C752"/>
      <c r="D752"/>
      <c r="E752"/>
      <c r="F752"/>
    </row>
    <row r="753" spans="1:6">
      <c r="A753"/>
      <c r="B753"/>
      <c r="C753"/>
      <c r="D753"/>
      <c r="E753"/>
      <c r="F753"/>
    </row>
    <row r="754" spans="1:6">
      <c r="A754"/>
      <c r="B754"/>
      <c r="C754"/>
      <c r="D754"/>
      <c r="E754"/>
      <c r="F754"/>
    </row>
    <row r="755" spans="1:6">
      <c r="A755"/>
      <c r="B755"/>
      <c r="C755"/>
      <c r="D755"/>
      <c r="E755"/>
      <c r="F755"/>
    </row>
    <row r="756" spans="1:6">
      <c r="A756"/>
      <c r="B756"/>
      <c r="C756"/>
      <c r="D756"/>
      <c r="E756"/>
      <c r="F756"/>
    </row>
    <row r="757" spans="1:6">
      <c r="A757"/>
      <c r="B757"/>
      <c r="C757"/>
      <c r="D757"/>
      <c r="E757"/>
      <c r="F757"/>
    </row>
    <row r="758" spans="1:6">
      <c r="A758"/>
      <c r="B758"/>
      <c r="C758"/>
      <c r="D758"/>
      <c r="E758"/>
      <c r="F758"/>
    </row>
    <row r="759" spans="1:6">
      <c r="A759"/>
      <c r="B759"/>
      <c r="C759"/>
      <c r="D759"/>
      <c r="E759"/>
      <c r="F759"/>
    </row>
    <row r="760" spans="1:6">
      <c r="A760"/>
      <c r="B760"/>
      <c r="C760"/>
      <c r="D760"/>
      <c r="E760"/>
      <c r="F760"/>
    </row>
    <row r="761" spans="1:6">
      <c r="A761"/>
      <c r="B761"/>
      <c r="C761"/>
      <c r="D761"/>
      <c r="E761"/>
      <c r="F761"/>
    </row>
    <row r="762" spans="1:6">
      <c r="A762"/>
      <c r="B762"/>
      <c r="C762"/>
      <c r="D762"/>
      <c r="E762"/>
      <c r="F762"/>
    </row>
    <row r="763" spans="1:6">
      <c r="A763"/>
      <c r="B763"/>
      <c r="C763"/>
      <c r="D763"/>
      <c r="E763"/>
      <c r="F763"/>
    </row>
    <row r="764" spans="1:6">
      <c r="A764"/>
      <c r="B764"/>
      <c r="C764"/>
      <c r="D764"/>
      <c r="E764"/>
      <c r="F764"/>
    </row>
    <row r="765" spans="1:6">
      <c r="A765"/>
      <c r="B765"/>
      <c r="C765"/>
      <c r="D765"/>
      <c r="E765"/>
      <c r="F765"/>
    </row>
    <row r="766" spans="1:6">
      <c r="A766"/>
      <c r="B766"/>
      <c r="C766"/>
      <c r="D766"/>
      <c r="E766"/>
      <c r="F766"/>
    </row>
    <row r="767" spans="1:6">
      <c r="A767"/>
      <c r="B767"/>
      <c r="C767"/>
      <c r="D767"/>
      <c r="E767"/>
      <c r="F767"/>
    </row>
    <row r="768" spans="1:6">
      <c r="A768"/>
      <c r="B768"/>
      <c r="C768"/>
      <c r="D768"/>
      <c r="E768"/>
      <c r="F768"/>
    </row>
    <row r="769" spans="1:6">
      <c r="A769"/>
      <c r="B769"/>
      <c r="C769"/>
      <c r="D769"/>
      <c r="E769"/>
      <c r="F769"/>
    </row>
    <row r="770" spans="1:6">
      <c r="A770"/>
      <c r="B770"/>
      <c r="C770"/>
      <c r="D770"/>
      <c r="E770"/>
      <c r="F770"/>
    </row>
    <row r="771" spans="1:6">
      <c r="A771"/>
      <c r="B771"/>
      <c r="C771"/>
      <c r="D771"/>
      <c r="E771"/>
      <c r="F771"/>
    </row>
    <row r="772" spans="1:6">
      <c r="A772"/>
      <c r="B772"/>
      <c r="C772"/>
      <c r="D772"/>
      <c r="E772"/>
      <c r="F772"/>
    </row>
    <row r="773" spans="1:6">
      <c r="A773"/>
      <c r="B773"/>
      <c r="C773"/>
      <c r="D773"/>
      <c r="E773"/>
      <c r="F773"/>
    </row>
    <row r="774" spans="1:6">
      <c r="A774"/>
      <c r="B774"/>
      <c r="C774"/>
      <c r="D774"/>
      <c r="E774"/>
      <c r="F774"/>
    </row>
    <row r="775" spans="1:6">
      <c r="A775"/>
      <c r="B775"/>
      <c r="C775"/>
      <c r="D775"/>
      <c r="E775"/>
      <c r="F775"/>
    </row>
    <row r="776" spans="1:6">
      <c r="A776"/>
      <c r="B776"/>
      <c r="C776"/>
      <c r="D776"/>
      <c r="E776"/>
      <c r="F776"/>
    </row>
    <row r="777" spans="1:6">
      <c r="A777"/>
      <c r="B777"/>
      <c r="C777"/>
      <c r="D777"/>
      <c r="E777"/>
      <c r="F777"/>
    </row>
    <row r="778" spans="1:6">
      <c r="A778"/>
      <c r="B778"/>
      <c r="C778"/>
      <c r="D778"/>
      <c r="E778"/>
      <c r="F778"/>
    </row>
    <row r="779" spans="1:6">
      <c r="A779"/>
      <c r="B779"/>
      <c r="C779"/>
      <c r="D779"/>
      <c r="E779"/>
      <c r="F779"/>
    </row>
    <row r="780" spans="1:6">
      <c r="A780"/>
      <c r="B780"/>
      <c r="C780"/>
      <c r="D780"/>
      <c r="E780"/>
      <c r="F780"/>
    </row>
    <row r="781" spans="1:6">
      <c r="A781"/>
      <c r="B781"/>
      <c r="C781"/>
      <c r="D781"/>
      <c r="E781"/>
      <c r="F781"/>
    </row>
    <row r="782" spans="1:6">
      <c r="A782"/>
      <c r="B782"/>
      <c r="C782"/>
      <c r="D782"/>
      <c r="E782"/>
      <c r="F782"/>
    </row>
    <row r="783" spans="1:6">
      <c r="A783"/>
      <c r="B783"/>
      <c r="C783"/>
      <c r="D783"/>
      <c r="E783"/>
      <c r="F783"/>
    </row>
    <row r="784" spans="1:6">
      <c r="A784"/>
      <c r="B784"/>
      <c r="C784"/>
      <c r="D784"/>
      <c r="E784"/>
      <c r="F784"/>
    </row>
    <row r="785" spans="1:6">
      <c r="A785"/>
      <c r="B785"/>
      <c r="C785"/>
      <c r="D785"/>
      <c r="E785"/>
      <c r="F785"/>
    </row>
    <row r="786" spans="1:6">
      <c r="A786"/>
      <c r="B786"/>
      <c r="C786"/>
      <c r="D786"/>
      <c r="E786"/>
      <c r="F786"/>
    </row>
    <row r="787" spans="1:6">
      <c r="A787"/>
      <c r="B787"/>
      <c r="C787"/>
      <c r="D787"/>
      <c r="E787"/>
      <c r="F787"/>
    </row>
    <row r="788" spans="1:6">
      <c r="A788"/>
      <c r="B788"/>
      <c r="C788"/>
      <c r="D788"/>
      <c r="E788"/>
      <c r="F788"/>
    </row>
    <row r="789" spans="1:6">
      <c r="A789"/>
      <c r="B789"/>
      <c r="C789"/>
      <c r="D789"/>
      <c r="E789"/>
      <c r="F789"/>
    </row>
    <row r="790" spans="1:6">
      <c r="A790"/>
      <c r="B790"/>
      <c r="C790"/>
      <c r="D790"/>
      <c r="E790"/>
      <c r="F790"/>
    </row>
    <row r="791" spans="1:6">
      <c r="A791"/>
      <c r="B791"/>
      <c r="C791"/>
      <c r="D791"/>
      <c r="E791"/>
      <c r="F791"/>
    </row>
    <row r="792" spans="1:6">
      <c r="A792"/>
      <c r="B792"/>
      <c r="C792"/>
      <c r="D792"/>
      <c r="E792"/>
      <c r="F792"/>
    </row>
    <row r="793" spans="1:6">
      <c r="A793"/>
      <c r="B793"/>
      <c r="C793"/>
      <c r="D793"/>
      <c r="E793"/>
      <c r="F793"/>
    </row>
    <row r="794" spans="1:6">
      <c r="A794"/>
      <c r="B794"/>
      <c r="C794"/>
      <c r="D794"/>
      <c r="E794"/>
      <c r="F794"/>
    </row>
    <row r="795" spans="1:6">
      <c r="A795"/>
      <c r="B795"/>
      <c r="C795"/>
      <c r="D795"/>
      <c r="E795"/>
      <c r="F795"/>
    </row>
    <row r="796" spans="1:6">
      <c r="A796"/>
      <c r="B796"/>
      <c r="C796"/>
      <c r="D796"/>
      <c r="E796"/>
      <c r="F796"/>
    </row>
    <row r="797" spans="1:6">
      <c r="A797"/>
      <c r="B797"/>
      <c r="C797"/>
      <c r="D797"/>
      <c r="E797"/>
      <c r="F797"/>
    </row>
    <row r="798" spans="1:6">
      <c r="A798"/>
      <c r="B798"/>
      <c r="C798"/>
      <c r="D798"/>
      <c r="E798"/>
      <c r="F798"/>
    </row>
    <row r="799" spans="1:6">
      <c r="A799"/>
      <c r="B799"/>
      <c r="C799"/>
      <c r="D799"/>
      <c r="E799"/>
      <c r="F799"/>
    </row>
    <row r="800" spans="1:6">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sheetData>
  <mergeCells count="346">
    <mergeCell ref="W296:W299"/>
    <mergeCell ref="X296:X299"/>
    <mergeCell ref="Y296:Y299"/>
    <mergeCell ref="W272:W274"/>
    <mergeCell ref="X272:X274"/>
    <mergeCell ref="Y272:Y274"/>
    <mergeCell ref="W281:W283"/>
    <mergeCell ref="X281:X283"/>
    <mergeCell ref="Y281:Y283"/>
    <mergeCell ref="W300:W302"/>
    <mergeCell ref="X300:X302"/>
    <mergeCell ref="Y300:Y302"/>
    <mergeCell ref="W278:W280"/>
    <mergeCell ref="X278:X280"/>
    <mergeCell ref="Y278:Y280"/>
    <mergeCell ref="W287:W289"/>
    <mergeCell ref="X287:X289"/>
    <mergeCell ref="Y287:Y289"/>
    <mergeCell ref="W290:W292"/>
    <mergeCell ref="X290:X292"/>
    <mergeCell ref="Y290:Y292"/>
    <mergeCell ref="W284:W286"/>
    <mergeCell ref="X284:X286"/>
    <mergeCell ref="Y284:Y286"/>
    <mergeCell ref="W293:W295"/>
    <mergeCell ref="X293:X295"/>
    <mergeCell ref="Y293:Y295"/>
    <mergeCell ref="W269:W271"/>
    <mergeCell ref="X269:X271"/>
    <mergeCell ref="Y269:Y271"/>
    <mergeCell ref="W250:W252"/>
    <mergeCell ref="X250:X252"/>
    <mergeCell ref="Y250:Y252"/>
    <mergeCell ref="W259:W262"/>
    <mergeCell ref="X259:X262"/>
    <mergeCell ref="Y259:Y262"/>
    <mergeCell ref="W244:W246"/>
    <mergeCell ref="X244:X246"/>
    <mergeCell ref="Y244:Y246"/>
    <mergeCell ref="W256:W258"/>
    <mergeCell ref="X256:X258"/>
    <mergeCell ref="Y256:Y258"/>
    <mergeCell ref="W253:W255"/>
    <mergeCell ref="W247:W249"/>
    <mergeCell ref="X247:X249"/>
    <mergeCell ref="Y193:Y197"/>
    <mergeCell ref="W198:W200"/>
    <mergeCell ref="X198:X200"/>
    <mergeCell ref="Y198:Y200"/>
    <mergeCell ref="W241:W243"/>
    <mergeCell ref="X241:X243"/>
    <mergeCell ref="Y241:Y243"/>
    <mergeCell ref="W238:W240"/>
    <mergeCell ref="X238:X240"/>
    <mergeCell ref="Y238:Y240"/>
    <mergeCell ref="W235:W237"/>
    <mergeCell ref="X235:X237"/>
    <mergeCell ref="Y235:Y237"/>
    <mergeCell ref="W210:W212"/>
    <mergeCell ref="X210:X212"/>
    <mergeCell ref="Y210:Y212"/>
    <mergeCell ref="W213:W215"/>
    <mergeCell ref="X213:X215"/>
    <mergeCell ref="Y213:Y215"/>
    <mergeCell ref="W201:W203"/>
    <mergeCell ref="X201:X203"/>
    <mergeCell ref="W232:W234"/>
    <mergeCell ref="X232:X234"/>
    <mergeCell ref="Y232:Y234"/>
    <mergeCell ref="Y216:Y218"/>
    <mergeCell ref="W219:W221"/>
    <mergeCell ref="X219:X221"/>
    <mergeCell ref="Y219:Y221"/>
    <mergeCell ref="W222:W224"/>
    <mergeCell ref="X222:X224"/>
    <mergeCell ref="Y222:Y224"/>
    <mergeCell ref="W207:W209"/>
    <mergeCell ref="X207:X209"/>
    <mergeCell ref="Y207:Y209"/>
    <mergeCell ref="A356:F360"/>
    <mergeCell ref="W170:W172"/>
    <mergeCell ref="X170:X172"/>
    <mergeCell ref="Y170:Y172"/>
    <mergeCell ref="W173:W177"/>
    <mergeCell ref="X173:X177"/>
    <mergeCell ref="Y173:Y177"/>
    <mergeCell ref="W178:W180"/>
    <mergeCell ref="X178:X180"/>
    <mergeCell ref="Y178:Y180"/>
    <mergeCell ref="W181:W183"/>
    <mergeCell ref="W187:W189"/>
    <mergeCell ref="X187:X189"/>
    <mergeCell ref="Y187:Y189"/>
    <mergeCell ref="W190:W192"/>
    <mergeCell ref="X190:X192"/>
    <mergeCell ref="W193:W197"/>
    <mergeCell ref="X193:X197"/>
    <mergeCell ref="W228:W231"/>
    <mergeCell ref="X228:X231"/>
    <mergeCell ref="Y228:Y231"/>
    <mergeCell ref="W184:W186"/>
    <mergeCell ref="X184:X186"/>
    <mergeCell ref="Y184:Y186"/>
    <mergeCell ref="X2:X4"/>
    <mergeCell ref="X5:X7"/>
    <mergeCell ref="X8:X10"/>
    <mergeCell ref="X11:X13"/>
    <mergeCell ref="X14:X16"/>
    <mergeCell ref="W71:W73"/>
    <mergeCell ref="W38:W40"/>
    <mergeCell ref="X38:X40"/>
    <mergeCell ref="W41:W43"/>
    <mergeCell ref="X41:X43"/>
    <mergeCell ref="W44:W46"/>
    <mergeCell ref="X44:X46"/>
    <mergeCell ref="W47:W49"/>
    <mergeCell ref="W56:W58"/>
    <mergeCell ref="X56:X58"/>
    <mergeCell ref="W59:W61"/>
    <mergeCell ref="X59:X61"/>
    <mergeCell ref="W62:W64"/>
    <mergeCell ref="X62:X64"/>
    <mergeCell ref="W65:W67"/>
    <mergeCell ref="X65:X67"/>
    <mergeCell ref="W68:W70"/>
    <mergeCell ref="X68:X70"/>
    <mergeCell ref="Y29:Y31"/>
    <mergeCell ref="Y32:Y34"/>
    <mergeCell ref="Y35:Y37"/>
    <mergeCell ref="Y38:Y40"/>
    <mergeCell ref="Y41:Y43"/>
    <mergeCell ref="W2:W4"/>
    <mergeCell ref="W5:W7"/>
    <mergeCell ref="W8:W10"/>
    <mergeCell ref="W11:W13"/>
    <mergeCell ref="W14:W16"/>
    <mergeCell ref="W23:W25"/>
    <mergeCell ref="W35:W37"/>
    <mergeCell ref="X35:X37"/>
    <mergeCell ref="X20:X22"/>
    <mergeCell ref="X23:X25"/>
    <mergeCell ref="X26:X28"/>
    <mergeCell ref="X29:X31"/>
    <mergeCell ref="X17:X19"/>
    <mergeCell ref="W17:W19"/>
    <mergeCell ref="W26:W28"/>
    <mergeCell ref="W29:W31"/>
    <mergeCell ref="W32:W34"/>
    <mergeCell ref="X32:X34"/>
    <mergeCell ref="W20:W22"/>
    <mergeCell ref="Y2:Y4"/>
    <mergeCell ref="Y5:Y7"/>
    <mergeCell ref="Y8:Y10"/>
    <mergeCell ref="Y11:Y13"/>
    <mergeCell ref="Y14:Y16"/>
    <mergeCell ref="Y17:Y19"/>
    <mergeCell ref="Y20:Y22"/>
    <mergeCell ref="Y23:Y25"/>
    <mergeCell ref="Y26:Y28"/>
    <mergeCell ref="Y68:Y70"/>
    <mergeCell ref="Y71:Y73"/>
    <mergeCell ref="W89:W91"/>
    <mergeCell ref="X89:X91"/>
    <mergeCell ref="X92:X94"/>
    <mergeCell ref="W53:W55"/>
    <mergeCell ref="X53:X55"/>
    <mergeCell ref="X71:X73"/>
    <mergeCell ref="X50:X52"/>
    <mergeCell ref="Y44:Y46"/>
    <mergeCell ref="Y47:Y49"/>
    <mergeCell ref="Y50:Y52"/>
    <mergeCell ref="Y53:Y55"/>
    <mergeCell ref="Y56:Y58"/>
    <mergeCell ref="W50:W52"/>
    <mergeCell ref="Y59:Y61"/>
    <mergeCell ref="Y62:Y64"/>
    <mergeCell ref="Y65:Y67"/>
    <mergeCell ref="X47:X49"/>
    <mergeCell ref="Y107:Y109"/>
    <mergeCell ref="Y110:Y112"/>
    <mergeCell ref="Y113:Y115"/>
    <mergeCell ref="W74:W76"/>
    <mergeCell ref="X74:X76"/>
    <mergeCell ref="W77:W79"/>
    <mergeCell ref="X77:X79"/>
    <mergeCell ref="W92:W94"/>
    <mergeCell ref="W101:W103"/>
    <mergeCell ref="X101:X103"/>
    <mergeCell ref="W80:W82"/>
    <mergeCell ref="X80:X82"/>
    <mergeCell ref="W83:W85"/>
    <mergeCell ref="X83:X85"/>
    <mergeCell ref="W86:W88"/>
    <mergeCell ref="X86:X88"/>
    <mergeCell ref="Y74:Y76"/>
    <mergeCell ref="Y77:Y79"/>
    <mergeCell ref="Y80:Y82"/>
    <mergeCell ref="Y83:Y85"/>
    <mergeCell ref="Y86:Y88"/>
    <mergeCell ref="W95:W97"/>
    <mergeCell ref="X95:X97"/>
    <mergeCell ref="W143:W145"/>
    <mergeCell ref="X143:X145"/>
    <mergeCell ref="Y143:Y145"/>
    <mergeCell ref="Y89:Y91"/>
    <mergeCell ref="Y92:Y94"/>
    <mergeCell ref="Y95:Y97"/>
    <mergeCell ref="Y98:Y100"/>
    <mergeCell ref="Y101:Y103"/>
    <mergeCell ref="Y119:Y121"/>
    <mergeCell ref="W116:W118"/>
    <mergeCell ref="X116:X118"/>
    <mergeCell ref="W104:W106"/>
    <mergeCell ref="X104:X106"/>
    <mergeCell ref="W107:W109"/>
    <mergeCell ref="X107:X109"/>
    <mergeCell ref="W110:W112"/>
    <mergeCell ref="X110:X112"/>
    <mergeCell ref="W113:W115"/>
    <mergeCell ref="X113:X115"/>
    <mergeCell ref="W98:W100"/>
    <mergeCell ref="X98:X100"/>
    <mergeCell ref="W119:W121"/>
    <mergeCell ref="X119:X121"/>
    <mergeCell ref="Y104:Y106"/>
    <mergeCell ref="Y116:Y118"/>
    <mergeCell ref="W122:W124"/>
    <mergeCell ref="Y122:Y124"/>
    <mergeCell ref="Y137:Y139"/>
    <mergeCell ref="W140:W142"/>
    <mergeCell ref="X140:X142"/>
    <mergeCell ref="Y140:Y142"/>
    <mergeCell ref="Y131:Y133"/>
    <mergeCell ref="Y134:Y136"/>
    <mergeCell ref="W125:W127"/>
    <mergeCell ref="X125:X127"/>
    <mergeCell ref="Y125:Y127"/>
    <mergeCell ref="X122:X124"/>
    <mergeCell ref="W128:W130"/>
    <mergeCell ref="X128:X130"/>
    <mergeCell ref="Y128:Y130"/>
    <mergeCell ref="W137:W139"/>
    <mergeCell ref="X137:X139"/>
    <mergeCell ref="W131:W133"/>
    <mergeCell ref="X131:X133"/>
    <mergeCell ref="W134:W136"/>
    <mergeCell ref="X134:X136"/>
    <mergeCell ref="W146:W148"/>
    <mergeCell ref="X146:X148"/>
    <mergeCell ref="Y146:Y148"/>
    <mergeCell ref="W149:W151"/>
    <mergeCell ref="X149:X151"/>
    <mergeCell ref="X181:X183"/>
    <mergeCell ref="Y181:Y183"/>
    <mergeCell ref="Y149:Y151"/>
    <mergeCell ref="W152:W154"/>
    <mergeCell ref="X152:X154"/>
    <mergeCell ref="Y152:Y154"/>
    <mergeCell ref="W155:W157"/>
    <mergeCell ref="X155:X157"/>
    <mergeCell ref="Y155:Y157"/>
    <mergeCell ref="Y158:Y160"/>
    <mergeCell ref="W167:W169"/>
    <mergeCell ref="X167:X169"/>
    <mergeCell ref="Y167:Y169"/>
    <mergeCell ref="W161:W163"/>
    <mergeCell ref="X161:X163"/>
    <mergeCell ref="Y161:Y163"/>
    <mergeCell ref="W158:W160"/>
    <mergeCell ref="X158:X160"/>
    <mergeCell ref="W164:W166"/>
    <mergeCell ref="X164:X166"/>
    <mergeCell ref="Y164:Y166"/>
    <mergeCell ref="W263:W265"/>
    <mergeCell ref="X263:X265"/>
    <mergeCell ref="Y263:Y265"/>
    <mergeCell ref="W266:W268"/>
    <mergeCell ref="X266:X268"/>
    <mergeCell ref="Y266:Y268"/>
    <mergeCell ref="W275:W277"/>
    <mergeCell ref="X275:X277"/>
    <mergeCell ref="Y275:Y277"/>
    <mergeCell ref="Y201:Y203"/>
    <mergeCell ref="W204:W206"/>
    <mergeCell ref="X204:X206"/>
    <mergeCell ref="Y204:Y206"/>
    <mergeCell ref="Y190:Y192"/>
    <mergeCell ref="Y247:Y249"/>
    <mergeCell ref="X253:X255"/>
    <mergeCell ref="Y253:Y255"/>
    <mergeCell ref="W225:W227"/>
    <mergeCell ref="X225:X227"/>
    <mergeCell ref="Y225:Y227"/>
    <mergeCell ref="W216:W218"/>
    <mergeCell ref="X216:X218"/>
    <mergeCell ref="W309:W311"/>
    <mergeCell ref="X309:X311"/>
    <mergeCell ref="Y309:Y311"/>
    <mergeCell ref="W315:W317"/>
    <mergeCell ref="X315:X317"/>
    <mergeCell ref="Y315:Y317"/>
    <mergeCell ref="W303:W305"/>
    <mergeCell ref="X303:X305"/>
    <mergeCell ref="Y303:Y305"/>
    <mergeCell ref="W312:W314"/>
    <mergeCell ref="X312:X314"/>
    <mergeCell ref="Y312:Y314"/>
    <mergeCell ref="W306:W308"/>
    <mergeCell ref="X306:X308"/>
    <mergeCell ref="Y306:Y308"/>
    <mergeCell ref="W318:W320"/>
    <mergeCell ref="X318:X320"/>
    <mergeCell ref="Y318:Y320"/>
    <mergeCell ref="W330:W332"/>
    <mergeCell ref="X330:X332"/>
    <mergeCell ref="Y330:Y332"/>
    <mergeCell ref="W339:W341"/>
    <mergeCell ref="X339:X341"/>
    <mergeCell ref="Y339:Y341"/>
    <mergeCell ref="W321:W323"/>
    <mergeCell ref="X321:X323"/>
    <mergeCell ref="Y321:Y323"/>
    <mergeCell ref="W324:W326"/>
    <mergeCell ref="X324:X326"/>
    <mergeCell ref="Y324:Y326"/>
    <mergeCell ref="W333:W335"/>
    <mergeCell ref="X333:X335"/>
    <mergeCell ref="Y333:Y335"/>
    <mergeCell ref="W327:W329"/>
    <mergeCell ref="X327:X329"/>
    <mergeCell ref="Y327:Y329"/>
    <mergeCell ref="W336:W338"/>
    <mergeCell ref="X336:X338"/>
    <mergeCell ref="Y336:Y338"/>
    <mergeCell ref="W348:W350"/>
    <mergeCell ref="X348:X350"/>
    <mergeCell ref="Y348:Y350"/>
    <mergeCell ref="W351:W353"/>
    <mergeCell ref="X351:X353"/>
    <mergeCell ref="Y351:Y353"/>
    <mergeCell ref="W342:W344"/>
    <mergeCell ref="X342:X344"/>
    <mergeCell ref="Y342:Y344"/>
    <mergeCell ref="W345:W347"/>
    <mergeCell ref="X345:X347"/>
    <mergeCell ref="Y345:Y347"/>
  </mergeCells>
  <conditionalFormatting sqref="H356:N359">
    <cfRule type="colorScale" priority="2">
      <colorScale>
        <cfvo type="min"/>
        <cfvo type="percentile" val="50"/>
        <cfvo type="max"/>
        <color rgb="FFF8696B"/>
        <color rgb="FFFFEB84"/>
        <color rgb="FF63BE7B"/>
      </colorScale>
    </cfRule>
  </conditionalFormatting>
  <conditionalFormatting sqref="H360:N36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H272"/>
  <sheetViews>
    <sheetView tabSelected="1" workbookViewId="0">
      <selection activeCell="I20" sqref="I20"/>
    </sheetView>
  </sheetViews>
  <sheetFormatPr baseColWidth="10" defaultRowHeight="16"/>
  <cols>
    <col min="1" max="1" width="8.1640625" bestFit="1" customWidth="1"/>
    <col min="2" max="2" width="9"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6640625" bestFit="1" customWidth="1"/>
    <col min="10" max="10" width="8.6640625" bestFit="1" customWidth="1"/>
    <col min="11" max="12" width="9.83203125" bestFit="1" customWidth="1"/>
    <col min="13" max="14" width="9.1640625" bestFit="1" customWidth="1"/>
    <col min="15" max="15" width="9.33203125" bestFit="1" customWidth="1"/>
    <col min="16" max="16" width="11.33203125" bestFit="1" customWidth="1"/>
    <col min="17" max="17" width="12.6640625" bestFit="1" customWidth="1"/>
    <col min="18" max="18" width="13.33203125" bestFit="1" customWidth="1"/>
    <col min="19" max="20" width="14.5" bestFit="1" customWidth="1"/>
    <col min="21" max="22" width="13.83203125" bestFit="1" customWidth="1"/>
    <col min="23" max="23" width="14" bestFit="1" customWidth="1"/>
    <col min="24" max="24" width="16" bestFit="1" customWidth="1"/>
    <col min="25" max="25" width="13.1640625" bestFit="1" customWidth="1"/>
    <col min="26" max="26" width="10" bestFit="1" customWidth="1"/>
    <col min="27" max="27" width="8.1640625" bestFit="1" customWidth="1"/>
    <col min="28" max="37" width="12.6640625" bestFit="1" customWidth="1"/>
  </cols>
  <sheetData>
    <row r="1" spans="1:8">
      <c r="A1" t="s">
        <v>29</v>
      </c>
      <c r="B1" t="s">
        <v>20</v>
      </c>
      <c r="C1" t="s">
        <v>24</v>
      </c>
      <c r="D1" t="s">
        <v>0</v>
      </c>
      <c r="E1" t="s">
        <v>1</v>
      </c>
      <c r="F1" t="s">
        <v>3</v>
      </c>
      <c r="G1" t="s">
        <v>52</v>
      </c>
      <c r="H1" t="s">
        <v>95</v>
      </c>
    </row>
    <row r="2" spans="1:8" hidden="1">
      <c r="A2" s="12" t="s">
        <v>30</v>
      </c>
      <c r="B2" s="12" t="s">
        <v>22</v>
      </c>
      <c r="C2" s="12" t="s">
        <v>18</v>
      </c>
      <c r="D2" s="13">
        <v>45707</v>
      </c>
      <c r="E2">
        <v>2</v>
      </c>
      <c r="F2" s="12" t="s">
        <v>9</v>
      </c>
      <c r="G2" s="12" t="s">
        <v>4</v>
      </c>
      <c r="H2">
        <v>16</v>
      </c>
    </row>
    <row r="3" spans="1:8">
      <c r="A3" s="12" t="s">
        <v>30</v>
      </c>
      <c r="B3" s="12" t="s">
        <v>22</v>
      </c>
      <c r="C3" s="12" t="s">
        <v>16</v>
      </c>
      <c r="D3" s="13">
        <v>45769</v>
      </c>
      <c r="E3">
        <v>60</v>
      </c>
      <c r="F3" s="12" t="s">
        <v>9</v>
      </c>
      <c r="G3" s="12" t="s">
        <v>5</v>
      </c>
      <c r="H3">
        <v>12</v>
      </c>
    </row>
    <row r="4" spans="1:8" hidden="1">
      <c r="A4" s="12" t="s">
        <v>30</v>
      </c>
      <c r="B4" s="12" t="s">
        <v>22</v>
      </c>
      <c r="C4" s="12" t="s">
        <v>16</v>
      </c>
      <c r="D4" s="13">
        <v>45791</v>
      </c>
      <c r="E4">
        <v>99</v>
      </c>
      <c r="F4" s="12" t="s">
        <v>93</v>
      </c>
      <c r="G4" s="12" t="s">
        <v>6</v>
      </c>
      <c r="H4">
        <v>9</v>
      </c>
    </row>
    <row r="5" spans="1:8" hidden="1">
      <c r="A5" s="12" t="s">
        <v>30</v>
      </c>
      <c r="B5" s="12" t="s">
        <v>22</v>
      </c>
      <c r="C5" s="12" t="s">
        <v>16</v>
      </c>
      <c r="D5" s="13">
        <v>45756</v>
      </c>
      <c r="E5">
        <v>39</v>
      </c>
      <c r="F5" s="12" t="s">
        <v>11</v>
      </c>
      <c r="G5" s="12" t="s">
        <v>4</v>
      </c>
      <c r="H5">
        <v>15</v>
      </c>
    </row>
    <row r="6" spans="1:8" hidden="1">
      <c r="A6" s="12" t="s">
        <v>30</v>
      </c>
      <c r="B6" s="12" t="s">
        <v>22</v>
      </c>
      <c r="C6" s="12" t="s">
        <v>16</v>
      </c>
      <c r="D6" s="13">
        <v>45825</v>
      </c>
      <c r="E6">
        <v>114</v>
      </c>
      <c r="F6" s="12" t="s">
        <v>8</v>
      </c>
      <c r="G6" s="12" t="s">
        <v>4</v>
      </c>
      <c r="H6">
        <v>0</v>
      </c>
    </row>
    <row r="7" spans="1:8" hidden="1">
      <c r="A7" s="12" t="s">
        <v>30</v>
      </c>
      <c r="B7" s="12" t="s">
        <v>22</v>
      </c>
      <c r="C7" s="12" t="s">
        <v>16</v>
      </c>
      <c r="D7" s="13">
        <v>45714</v>
      </c>
      <c r="E7">
        <v>11</v>
      </c>
      <c r="F7" s="12" t="s">
        <v>12</v>
      </c>
      <c r="G7" s="12" t="s">
        <v>4</v>
      </c>
      <c r="H7">
        <v>14</v>
      </c>
    </row>
    <row r="8" spans="1:8">
      <c r="A8" s="12" t="s">
        <v>30</v>
      </c>
      <c r="B8" s="12" t="s">
        <v>22</v>
      </c>
      <c r="C8" s="12" t="s">
        <v>16</v>
      </c>
      <c r="D8" s="13">
        <v>45798</v>
      </c>
      <c r="E8">
        <v>103</v>
      </c>
      <c r="F8" s="12" t="s">
        <v>94</v>
      </c>
      <c r="G8" s="12" t="s">
        <v>5</v>
      </c>
      <c r="H8">
        <v>12</v>
      </c>
    </row>
    <row r="9" spans="1:8" hidden="1">
      <c r="A9" s="12" t="s">
        <v>30</v>
      </c>
      <c r="B9" s="12" t="s">
        <v>22</v>
      </c>
      <c r="C9" s="12" t="s">
        <v>18</v>
      </c>
      <c r="D9" s="13">
        <v>45708</v>
      </c>
      <c r="E9">
        <v>4</v>
      </c>
      <c r="F9" s="12" t="s">
        <v>8</v>
      </c>
      <c r="G9" s="12" t="s">
        <v>4</v>
      </c>
      <c r="H9">
        <v>4</v>
      </c>
    </row>
    <row r="10" spans="1:8">
      <c r="A10" s="12" t="s">
        <v>30</v>
      </c>
      <c r="B10" s="12" t="s">
        <v>22</v>
      </c>
      <c r="C10" s="12" t="s">
        <v>18</v>
      </c>
      <c r="D10" s="13">
        <v>45713</v>
      </c>
      <c r="E10">
        <v>9</v>
      </c>
      <c r="F10" s="12" t="s">
        <v>8</v>
      </c>
      <c r="G10" s="12" t="s">
        <v>5</v>
      </c>
      <c r="H10">
        <v>11</v>
      </c>
    </row>
    <row r="11" spans="1:8" hidden="1">
      <c r="A11" s="12" t="s">
        <v>30</v>
      </c>
      <c r="B11" s="12" t="s">
        <v>22</v>
      </c>
      <c r="C11" s="12" t="s">
        <v>16</v>
      </c>
      <c r="D11" s="13">
        <v>45784</v>
      </c>
      <c r="E11">
        <v>93</v>
      </c>
      <c r="F11" s="12" t="s">
        <v>11</v>
      </c>
      <c r="G11" s="12" t="s">
        <v>4</v>
      </c>
      <c r="H11">
        <v>14</v>
      </c>
    </row>
    <row r="12" spans="1:8" hidden="1">
      <c r="A12" s="12" t="s">
        <v>30</v>
      </c>
      <c r="B12" s="12" t="s">
        <v>21</v>
      </c>
      <c r="C12" s="12" t="s">
        <v>16</v>
      </c>
      <c r="D12" s="13">
        <v>45825</v>
      </c>
      <c r="E12">
        <v>115</v>
      </c>
      <c r="F12" s="12" t="s">
        <v>8</v>
      </c>
      <c r="G12" s="12" t="s">
        <v>4</v>
      </c>
      <c r="H12">
        <v>14</v>
      </c>
    </row>
    <row r="13" spans="1:8">
      <c r="A13" s="12" t="s">
        <v>30</v>
      </c>
      <c r="B13" s="12" t="s">
        <v>22</v>
      </c>
      <c r="C13" s="12" t="s">
        <v>16</v>
      </c>
      <c r="D13" s="13">
        <v>45741</v>
      </c>
      <c r="E13">
        <v>26</v>
      </c>
      <c r="F13" s="12" t="s">
        <v>11</v>
      </c>
      <c r="G13" s="12" t="s">
        <v>5</v>
      </c>
      <c r="H13">
        <v>11</v>
      </c>
    </row>
    <row r="14" spans="1:8" hidden="1">
      <c r="A14" s="12" t="s">
        <v>30</v>
      </c>
      <c r="B14" s="12" t="s">
        <v>22</v>
      </c>
      <c r="C14" s="12" t="s">
        <v>16</v>
      </c>
      <c r="D14" s="13">
        <v>45776</v>
      </c>
      <c r="E14">
        <v>77</v>
      </c>
      <c r="F14" s="12" t="s">
        <v>74</v>
      </c>
      <c r="G14" s="12" t="s">
        <v>6</v>
      </c>
      <c r="H14">
        <v>8</v>
      </c>
    </row>
    <row r="15" spans="1:8" hidden="1">
      <c r="A15" s="12" t="s">
        <v>30</v>
      </c>
      <c r="B15" s="12" t="s">
        <v>21</v>
      </c>
      <c r="C15" s="12" t="s">
        <v>16</v>
      </c>
      <c r="D15" s="13">
        <v>45769</v>
      </c>
      <c r="E15">
        <v>61</v>
      </c>
      <c r="F15" s="12" t="s">
        <v>11</v>
      </c>
      <c r="G15" s="12" t="s">
        <v>4</v>
      </c>
      <c r="H15">
        <v>13</v>
      </c>
    </row>
    <row r="16" spans="1:8">
      <c r="A16" s="12" t="s">
        <v>30</v>
      </c>
      <c r="B16" s="12" t="s">
        <v>22</v>
      </c>
      <c r="C16" s="12" t="s">
        <v>16</v>
      </c>
      <c r="D16" s="13">
        <v>45782</v>
      </c>
      <c r="E16">
        <v>91</v>
      </c>
      <c r="F16" s="12" t="s">
        <v>9</v>
      </c>
      <c r="G16" s="12" t="s">
        <v>5</v>
      </c>
      <c r="H16">
        <v>11</v>
      </c>
    </row>
    <row r="17" spans="1:8" hidden="1">
      <c r="A17" s="12" t="s">
        <v>30</v>
      </c>
      <c r="B17" s="12" t="s">
        <v>22</v>
      </c>
      <c r="C17" s="12" t="s">
        <v>18</v>
      </c>
      <c r="D17" s="13">
        <v>45712</v>
      </c>
      <c r="E17">
        <v>7</v>
      </c>
      <c r="F17" s="12" t="s">
        <v>11</v>
      </c>
      <c r="G17" s="12" t="s">
        <v>4</v>
      </c>
      <c r="H17">
        <v>5</v>
      </c>
    </row>
    <row r="18" spans="1:8" hidden="1">
      <c r="A18" s="12" t="s">
        <v>30</v>
      </c>
      <c r="B18" s="12" t="s">
        <v>21</v>
      </c>
      <c r="C18" s="12" t="s">
        <v>16</v>
      </c>
      <c r="D18" s="13">
        <v>45772</v>
      </c>
      <c r="E18">
        <v>71</v>
      </c>
      <c r="F18" s="12" t="s">
        <v>11</v>
      </c>
      <c r="G18" s="12" t="s">
        <v>4</v>
      </c>
      <c r="H18">
        <v>13</v>
      </c>
    </row>
    <row r="19" spans="1:8" hidden="1">
      <c r="A19" s="12" t="s">
        <v>30</v>
      </c>
      <c r="B19" s="12" t="s">
        <v>22</v>
      </c>
      <c r="C19" s="12" t="s">
        <v>16</v>
      </c>
      <c r="D19" s="13">
        <v>45741</v>
      </c>
      <c r="E19">
        <v>26</v>
      </c>
      <c r="F19" s="12" t="s">
        <v>11</v>
      </c>
      <c r="G19" s="12" t="s">
        <v>4</v>
      </c>
      <c r="H19">
        <v>12</v>
      </c>
    </row>
    <row r="20" spans="1:8">
      <c r="A20" s="12" t="s">
        <v>30</v>
      </c>
      <c r="B20" s="12" t="s">
        <v>22</v>
      </c>
      <c r="C20" s="12" t="s">
        <v>16</v>
      </c>
      <c r="D20" s="13">
        <v>45825</v>
      </c>
      <c r="E20">
        <v>114</v>
      </c>
      <c r="F20" s="12" t="s">
        <v>8</v>
      </c>
      <c r="G20" s="12" t="s">
        <v>5</v>
      </c>
      <c r="H20">
        <v>11</v>
      </c>
    </row>
    <row r="21" spans="1:8" hidden="1">
      <c r="A21" s="12" t="s">
        <v>30</v>
      </c>
      <c r="B21" s="12" t="s">
        <v>23</v>
      </c>
      <c r="C21" s="12" t="s">
        <v>16</v>
      </c>
      <c r="D21" s="13">
        <v>45768</v>
      </c>
      <c r="E21">
        <v>59</v>
      </c>
      <c r="F21" s="12" t="s">
        <v>11</v>
      </c>
      <c r="G21" s="12" t="s">
        <v>4</v>
      </c>
      <c r="H21">
        <v>12</v>
      </c>
    </row>
    <row r="22" spans="1:8">
      <c r="A22" s="12" t="s">
        <v>30</v>
      </c>
      <c r="B22" s="12" t="s">
        <v>22</v>
      </c>
      <c r="C22" s="12" t="s">
        <v>16</v>
      </c>
      <c r="D22" s="13">
        <v>45744</v>
      </c>
      <c r="E22">
        <v>29</v>
      </c>
      <c r="F22" s="12" t="s">
        <v>9</v>
      </c>
      <c r="G22" s="12" t="s">
        <v>5</v>
      </c>
      <c r="H22">
        <v>10</v>
      </c>
    </row>
    <row r="23" spans="1:8" hidden="1">
      <c r="A23" s="12" t="s">
        <v>30</v>
      </c>
      <c r="B23" s="12" t="s">
        <v>22</v>
      </c>
      <c r="C23" s="12" t="s">
        <v>18</v>
      </c>
      <c r="D23" s="13">
        <v>45708</v>
      </c>
      <c r="E23">
        <v>4</v>
      </c>
      <c r="F23" s="12" t="s">
        <v>8</v>
      </c>
      <c r="G23" s="12" t="s">
        <v>6</v>
      </c>
      <c r="H23">
        <v>7</v>
      </c>
    </row>
    <row r="24" spans="1:8" hidden="1">
      <c r="A24" s="12" t="s">
        <v>30</v>
      </c>
      <c r="B24" s="12" t="s">
        <v>22</v>
      </c>
      <c r="C24" s="12" t="s">
        <v>16</v>
      </c>
      <c r="D24" s="13">
        <v>45777</v>
      </c>
      <c r="E24">
        <v>80</v>
      </c>
      <c r="F24" s="12" t="s">
        <v>8</v>
      </c>
      <c r="G24" s="12" t="s">
        <v>4</v>
      </c>
      <c r="H24">
        <v>12</v>
      </c>
    </row>
    <row r="25" spans="1:8">
      <c r="A25" s="12" t="s">
        <v>30</v>
      </c>
      <c r="B25" s="12" t="s">
        <v>21</v>
      </c>
      <c r="C25" s="12" t="s">
        <v>16</v>
      </c>
      <c r="D25" s="13">
        <v>45775</v>
      </c>
      <c r="E25">
        <v>73</v>
      </c>
      <c r="F25" s="12" t="s">
        <v>9</v>
      </c>
      <c r="G25" s="12" t="s">
        <v>5</v>
      </c>
      <c r="H25">
        <v>10</v>
      </c>
    </row>
    <row r="26" spans="1:8" hidden="1">
      <c r="A26" s="12" t="s">
        <v>30</v>
      </c>
      <c r="B26" s="12" t="s">
        <v>23</v>
      </c>
      <c r="C26" s="12" t="s">
        <v>16</v>
      </c>
      <c r="D26" s="13">
        <v>45777</v>
      </c>
      <c r="E26">
        <v>82</v>
      </c>
      <c r="F26" s="12" t="s">
        <v>79</v>
      </c>
      <c r="G26" s="12" t="s">
        <v>4</v>
      </c>
      <c r="H26">
        <v>12</v>
      </c>
    </row>
    <row r="27" spans="1:8">
      <c r="A27" s="12" t="s">
        <v>30</v>
      </c>
      <c r="B27" s="12" t="s">
        <v>21</v>
      </c>
      <c r="C27" s="12" t="s">
        <v>16</v>
      </c>
      <c r="D27" s="13">
        <v>45825</v>
      </c>
      <c r="E27">
        <v>115</v>
      </c>
      <c r="F27" s="12" t="s">
        <v>8</v>
      </c>
      <c r="G27" s="12" t="s">
        <v>5</v>
      </c>
      <c r="H27">
        <v>10</v>
      </c>
    </row>
    <row r="28" spans="1:8" hidden="1">
      <c r="A28" s="12" t="s">
        <v>30</v>
      </c>
      <c r="B28" s="12" t="s">
        <v>22</v>
      </c>
      <c r="C28" s="12" t="s">
        <v>16</v>
      </c>
      <c r="D28" s="13">
        <v>45777</v>
      </c>
      <c r="E28">
        <v>83</v>
      </c>
      <c r="F28" s="12" t="s">
        <v>11</v>
      </c>
      <c r="G28" s="12" t="s">
        <v>4</v>
      </c>
      <c r="H28">
        <v>12</v>
      </c>
    </row>
    <row r="29" spans="1:8">
      <c r="A29" s="12" t="s">
        <v>30</v>
      </c>
      <c r="B29" s="12" t="s">
        <v>22</v>
      </c>
      <c r="C29" s="12" t="s">
        <v>18</v>
      </c>
      <c r="D29" s="13">
        <v>45712</v>
      </c>
      <c r="E29">
        <v>7</v>
      </c>
      <c r="F29" s="12" t="s">
        <v>11</v>
      </c>
      <c r="G29" s="12" t="s">
        <v>5</v>
      </c>
      <c r="H29">
        <v>9</v>
      </c>
    </row>
    <row r="30" spans="1:8">
      <c r="A30" s="12" t="s">
        <v>30</v>
      </c>
      <c r="B30" s="12" t="s">
        <v>22</v>
      </c>
      <c r="C30" s="12" t="s">
        <v>16</v>
      </c>
      <c r="D30" s="13">
        <v>45770</v>
      </c>
      <c r="E30">
        <v>64</v>
      </c>
      <c r="F30" s="12" t="s">
        <v>40</v>
      </c>
      <c r="G30" s="12" t="s">
        <v>5</v>
      </c>
      <c r="H30">
        <v>9</v>
      </c>
    </row>
    <row r="31" spans="1:8" hidden="1">
      <c r="A31" s="12" t="s">
        <v>30</v>
      </c>
      <c r="B31" s="12" t="s">
        <v>22</v>
      </c>
      <c r="C31" s="12" t="s">
        <v>16</v>
      </c>
      <c r="D31" s="13">
        <v>45715</v>
      </c>
      <c r="E31">
        <v>12</v>
      </c>
      <c r="F31" s="12" t="s">
        <v>13</v>
      </c>
      <c r="G31" s="12" t="s">
        <v>7</v>
      </c>
      <c r="H31">
        <v>3</v>
      </c>
    </row>
    <row r="32" spans="1:8" hidden="1">
      <c r="A32" s="12" t="s">
        <v>30</v>
      </c>
      <c r="B32" s="12" t="s">
        <v>22</v>
      </c>
      <c r="C32" s="12" t="s">
        <v>16</v>
      </c>
      <c r="D32" s="13">
        <v>45825</v>
      </c>
      <c r="E32">
        <v>113</v>
      </c>
      <c r="F32" s="12" t="s">
        <v>11</v>
      </c>
      <c r="G32" s="12" t="s">
        <v>4</v>
      </c>
      <c r="H32">
        <v>12</v>
      </c>
    </row>
    <row r="33" spans="1:8">
      <c r="A33" s="12" t="s">
        <v>30</v>
      </c>
      <c r="B33" s="12" t="s">
        <v>22</v>
      </c>
      <c r="C33" s="12" t="s">
        <v>16</v>
      </c>
      <c r="D33" s="13">
        <v>45797</v>
      </c>
      <c r="E33">
        <v>101</v>
      </c>
      <c r="F33" s="12" t="s">
        <v>94</v>
      </c>
      <c r="G33" s="12" t="s">
        <v>5</v>
      </c>
      <c r="H33">
        <v>9</v>
      </c>
    </row>
    <row r="34" spans="1:8">
      <c r="A34" s="12" t="s">
        <v>30</v>
      </c>
      <c r="B34" s="12" t="s">
        <v>22</v>
      </c>
      <c r="C34" s="12" t="s">
        <v>17</v>
      </c>
      <c r="D34" s="13">
        <v>45722</v>
      </c>
      <c r="E34">
        <v>19</v>
      </c>
      <c r="F34" s="12" t="s">
        <v>9</v>
      </c>
      <c r="G34" s="12" t="s">
        <v>5</v>
      </c>
      <c r="H34">
        <v>8</v>
      </c>
    </row>
    <row r="35" spans="1:8" hidden="1">
      <c r="A35" s="12" t="s">
        <v>30</v>
      </c>
      <c r="B35" s="12" t="s">
        <v>22</v>
      </c>
      <c r="C35" s="12" t="s">
        <v>18</v>
      </c>
      <c r="D35" s="13">
        <v>45707</v>
      </c>
      <c r="E35">
        <v>1</v>
      </c>
      <c r="F35" s="12" t="s">
        <v>8</v>
      </c>
      <c r="G35" s="12" t="s">
        <v>4</v>
      </c>
      <c r="H35">
        <v>11</v>
      </c>
    </row>
    <row r="36" spans="1:8">
      <c r="A36" s="12" t="s">
        <v>30</v>
      </c>
      <c r="B36" s="12" t="s">
        <v>21</v>
      </c>
      <c r="C36" s="12" t="s">
        <v>16</v>
      </c>
      <c r="D36" s="13">
        <v>45772</v>
      </c>
      <c r="E36">
        <v>71</v>
      </c>
      <c r="F36" s="12" t="s">
        <v>11</v>
      </c>
      <c r="G36" s="12" t="s">
        <v>5</v>
      </c>
      <c r="H36">
        <v>8</v>
      </c>
    </row>
    <row r="37" spans="1:8" hidden="1">
      <c r="A37" s="12" t="s">
        <v>30</v>
      </c>
      <c r="B37" s="12" t="s">
        <v>22</v>
      </c>
      <c r="C37" s="12" t="s">
        <v>16</v>
      </c>
      <c r="D37" s="13">
        <v>45716</v>
      </c>
      <c r="E37">
        <v>15</v>
      </c>
      <c r="F37" s="12" t="s">
        <v>11</v>
      </c>
      <c r="G37" s="12" t="s">
        <v>4</v>
      </c>
      <c r="H37">
        <v>5</v>
      </c>
    </row>
    <row r="38" spans="1:8">
      <c r="A38" s="12" t="s">
        <v>30</v>
      </c>
      <c r="B38" s="12" t="s">
        <v>22</v>
      </c>
      <c r="C38" s="12" t="s">
        <v>16</v>
      </c>
      <c r="D38" s="13">
        <v>45775</v>
      </c>
      <c r="E38">
        <v>75</v>
      </c>
      <c r="F38" s="12" t="s">
        <v>11</v>
      </c>
      <c r="G38" s="12" t="s">
        <v>5</v>
      </c>
      <c r="H38">
        <v>8</v>
      </c>
    </row>
    <row r="39" spans="1:8" hidden="1">
      <c r="A39" s="12" t="s">
        <v>30</v>
      </c>
      <c r="B39" s="12" t="s">
        <v>22</v>
      </c>
      <c r="C39" s="12" t="s">
        <v>18</v>
      </c>
      <c r="D39" s="13">
        <v>45708</v>
      </c>
      <c r="E39">
        <v>5</v>
      </c>
      <c r="F39" s="12" t="s">
        <v>10</v>
      </c>
      <c r="G39" s="12" t="s">
        <v>4</v>
      </c>
      <c r="H39">
        <v>11</v>
      </c>
    </row>
    <row r="40" spans="1:8">
      <c r="A40" s="12" t="s">
        <v>30</v>
      </c>
      <c r="B40" s="12" t="s">
        <v>22</v>
      </c>
      <c r="C40" s="12" t="s">
        <v>16</v>
      </c>
      <c r="D40" s="13">
        <v>45779</v>
      </c>
      <c r="E40">
        <v>88</v>
      </c>
      <c r="F40" s="12" t="s">
        <v>11</v>
      </c>
      <c r="G40" s="12" t="s">
        <v>5</v>
      </c>
      <c r="H40">
        <v>8</v>
      </c>
    </row>
    <row r="41" spans="1:8" hidden="1">
      <c r="A41" s="12" t="s">
        <v>30</v>
      </c>
      <c r="B41" s="12" t="s">
        <v>22</v>
      </c>
      <c r="C41" s="12" t="s">
        <v>16</v>
      </c>
      <c r="D41" s="13">
        <v>45720</v>
      </c>
      <c r="E41">
        <v>16</v>
      </c>
      <c r="F41" s="12" t="s">
        <v>14</v>
      </c>
      <c r="G41" s="12" t="s">
        <v>7</v>
      </c>
      <c r="H41">
        <v>5</v>
      </c>
    </row>
    <row r="42" spans="1:8">
      <c r="A42" s="12" t="s">
        <v>30</v>
      </c>
      <c r="B42" s="12" t="s">
        <v>21</v>
      </c>
      <c r="C42" s="12" t="s">
        <v>16</v>
      </c>
      <c r="D42" s="13">
        <v>45784</v>
      </c>
      <c r="E42">
        <v>94</v>
      </c>
      <c r="F42" s="12" t="s">
        <v>9</v>
      </c>
      <c r="G42" s="12" t="s">
        <v>5</v>
      </c>
      <c r="H42">
        <v>8</v>
      </c>
    </row>
    <row r="43" spans="1:8">
      <c r="A43" s="12" t="s">
        <v>30</v>
      </c>
      <c r="B43" s="12" t="s">
        <v>22</v>
      </c>
      <c r="C43" s="12" t="s">
        <v>16</v>
      </c>
      <c r="D43" s="13">
        <v>45797</v>
      </c>
      <c r="E43">
        <v>102</v>
      </c>
      <c r="F43" s="12" t="s">
        <v>32</v>
      </c>
      <c r="G43" s="12" t="s">
        <v>5</v>
      </c>
      <c r="H43">
        <v>8</v>
      </c>
    </row>
    <row r="44" spans="1:8" hidden="1">
      <c r="A44" s="12" t="s">
        <v>30</v>
      </c>
      <c r="B44" s="12" t="s">
        <v>22</v>
      </c>
      <c r="C44" s="12" t="s">
        <v>16</v>
      </c>
      <c r="D44" s="13">
        <v>45715</v>
      </c>
      <c r="E44">
        <v>13</v>
      </c>
      <c r="F44" s="12" t="s">
        <v>12</v>
      </c>
      <c r="G44" s="12" t="s">
        <v>4</v>
      </c>
      <c r="H44">
        <v>11</v>
      </c>
    </row>
    <row r="45" spans="1:8">
      <c r="A45" s="12" t="s">
        <v>30</v>
      </c>
      <c r="B45" s="12" t="s">
        <v>22</v>
      </c>
      <c r="C45" s="12" t="s">
        <v>16</v>
      </c>
      <c r="D45" s="13">
        <v>45820</v>
      </c>
      <c r="E45">
        <v>109</v>
      </c>
      <c r="F45" s="12" t="s">
        <v>11</v>
      </c>
      <c r="G45" s="12" t="s">
        <v>5</v>
      </c>
      <c r="H45">
        <v>8</v>
      </c>
    </row>
    <row r="46" spans="1:8" hidden="1">
      <c r="A46" s="12" t="s">
        <v>30</v>
      </c>
      <c r="B46" s="12" t="s">
        <v>22</v>
      </c>
      <c r="C46" s="12" t="s">
        <v>17</v>
      </c>
      <c r="D46" s="13">
        <v>45722</v>
      </c>
      <c r="E46">
        <v>19</v>
      </c>
      <c r="F46" s="12" t="s">
        <v>9</v>
      </c>
      <c r="G46" s="12" t="s">
        <v>4</v>
      </c>
      <c r="H46">
        <v>5</v>
      </c>
    </row>
    <row r="47" spans="1:8" hidden="1">
      <c r="A47" s="12" t="s">
        <v>30</v>
      </c>
      <c r="B47" s="12" t="s">
        <v>22</v>
      </c>
      <c r="C47" s="12" t="s">
        <v>16</v>
      </c>
      <c r="D47" s="13">
        <v>45716</v>
      </c>
      <c r="E47">
        <v>14</v>
      </c>
      <c r="F47" s="12" t="s">
        <v>9</v>
      </c>
      <c r="G47" s="12" t="s">
        <v>4</v>
      </c>
      <c r="H47">
        <v>11</v>
      </c>
    </row>
    <row r="48" spans="1:8" hidden="1">
      <c r="A48" s="12" t="s">
        <v>30</v>
      </c>
      <c r="B48" s="12" t="s">
        <v>22</v>
      </c>
      <c r="C48" s="12" t="s">
        <v>16</v>
      </c>
      <c r="D48" s="13">
        <v>45723</v>
      </c>
      <c r="E48">
        <v>20</v>
      </c>
      <c r="F48" s="12" t="s">
        <v>9</v>
      </c>
      <c r="G48" s="12" t="s">
        <v>4</v>
      </c>
      <c r="H48">
        <v>4</v>
      </c>
    </row>
    <row r="49" spans="1:8">
      <c r="A49" s="12" t="s">
        <v>30</v>
      </c>
      <c r="B49" s="12" t="s">
        <v>22</v>
      </c>
      <c r="C49" s="12" t="s">
        <v>16</v>
      </c>
      <c r="D49" s="13">
        <v>45726</v>
      </c>
      <c r="E49">
        <v>21</v>
      </c>
      <c r="F49" s="12" t="s">
        <v>11</v>
      </c>
      <c r="G49" s="12" t="s">
        <v>5</v>
      </c>
      <c r="H49">
        <v>7</v>
      </c>
    </row>
    <row r="50" spans="1:8" hidden="1">
      <c r="A50" s="12" t="s">
        <v>30</v>
      </c>
      <c r="B50" s="12" t="s">
        <v>22</v>
      </c>
      <c r="C50" s="12" t="s">
        <v>16</v>
      </c>
      <c r="D50" s="13">
        <v>45728</v>
      </c>
      <c r="E50">
        <v>23</v>
      </c>
      <c r="F50" s="12" t="s">
        <v>9</v>
      </c>
      <c r="G50" s="12" t="s">
        <v>4</v>
      </c>
      <c r="H50">
        <v>11</v>
      </c>
    </row>
    <row r="51" spans="1:8">
      <c r="A51" s="12" t="s">
        <v>30</v>
      </c>
      <c r="B51" s="12" t="s">
        <v>22</v>
      </c>
      <c r="C51" s="12" t="s">
        <v>16</v>
      </c>
      <c r="D51" s="13">
        <v>45761</v>
      </c>
      <c r="E51">
        <v>43</v>
      </c>
      <c r="F51" s="12" t="s">
        <v>15</v>
      </c>
      <c r="G51" s="12" t="s">
        <v>5</v>
      </c>
      <c r="H51">
        <v>7</v>
      </c>
    </row>
    <row r="52" spans="1:8" hidden="1">
      <c r="A52" s="12" t="s">
        <v>30</v>
      </c>
      <c r="B52" s="12" t="s">
        <v>22</v>
      </c>
      <c r="C52" s="12" t="s">
        <v>16</v>
      </c>
      <c r="D52" s="13">
        <v>45727</v>
      </c>
      <c r="E52">
        <v>22</v>
      </c>
      <c r="F52" s="12" t="s">
        <v>11</v>
      </c>
      <c r="G52" s="12" t="s">
        <v>4</v>
      </c>
      <c r="H52">
        <v>4</v>
      </c>
    </row>
    <row r="53" spans="1:8" hidden="1">
      <c r="A53" s="12" t="s">
        <v>30</v>
      </c>
      <c r="B53" s="12" t="s">
        <v>22</v>
      </c>
      <c r="C53" s="12" t="s">
        <v>16</v>
      </c>
      <c r="D53" s="13">
        <v>45775</v>
      </c>
      <c r="E53">
        <v>72</v>
      </c>
      <c r="F53" s="12" t="s">
        <v>12</v>
      </c>
      <c r="G53" s="12" t="s">
        <v>7</v>
      </c>
      <c r="H53">
        <v>0</v>
      </c>
    </row>
    <row r="54" spans="1:8" hidden="1">
      <c r="A54" s="12" t="s">
        <v>30</v>
      </c>
      <c r="B54" s="12" t="s">
        <v>21</v>
      </c>
      <c r="C54" s="12" t="s">
        <v>16</v>
      </c>
      <c r="D54" s="13">
        <v>45771</v>
      </c>
      <c r="E54">
        <v>67</v>
      </c>
      <c r="F54" s="12" t="s">
        <v>11</v>
      </c>
      <c r="G54" s="12" t="s">
        <v>4</v>
      </c>
      <c r="H54">
        <v>11</v>
      </c>
    </row>
    <row r="55" spans="1:8">
      <c r="A55" s="12" t="s">
        <v>30</v>
      </c>
      <c r="B55" s="12" t="s">
        <v>22</v>
      </c>
      <c r="C55" s="12" t="s">
        <v>16</v>
      </c>
      <c r="D55" s="13">
        <v>45763</v>
      </c>
      <c r="E55">
        <v>51</v>
      </c>
      <c r="F55" s="12" t="s">
        <v>9</v>
      </c>
      <c r="G55" s="12" t="s">
        <v>5</v>
      </c>
      <c r="H55">
        <v>7</v>
      </c>
    </row>
    <row r="56" spans="1:8" hidden="1">
      <c r="A56" s="12" t="s">
        <v>30</v>
      </c>
      <c r="B56" s="12" t="s">
        <v>22</v>
      </c>
      <c r="C56" s="12" t="s">
        <v>16</v>
      </c>
      <c r="D56" s="13">
        <v>45771</v>
      </c>
      <c r="E56">
        <v>69</v>
      </c>
      <c r="F56" s="12" t="s">
        <v>8</v>
      </c>
      <c r="G56" s="12" t="s">
        <v>4</v>
      </c>
      <c r="H56">
        <v>11</v>
      </c>
    </row>
    <row r="57" spans="1:8">
      <c r="A57" s="12" t="s">
        <v>30</v>
      </c>
      <c r="B57" s="12" t="s">
        <v>22</v>
      </c>
      <c r="C57" s="12" t="s">
        <v>16</v>
      </c>
      <c r="D57" s="13">
        <v>45765</v>
      </c>
      <c r="E57">
        <v>55</v>
      </c>
      <c r="F57" s="12" t="s">
        <v>11</v>
      </c>
      <c r="G57" s="12" t="s">
        <v>5</v>
      </c>
      <c r="H57">
        <v>7</v>
      </c>
    </row>
    <row r="58" spans="1:8">
      <c r="A58" s="12" t="s">
        <v>30</v>
      </c>
      <c r="B58" s="12" t="s">
        <v>22</v>
      </c>
      <c r="C58" s="12" t="s">
        <v>16</v>
      </c>
      <c r="D58" s="13">
        <v>45768</v>
      </c>
      <c r="E58">
        <v>57</v>
      </c>
      <c r="F58" s="12" t="s">
        <v>35</v>
      </c>
      <c r="G58" s="12" t="s">
        <v>5</v>
      </c>
      <c r="H58">
        <v>7</v>
      </c>
    </row>
    <row r="59" spans="1:8">
      <c r="A59" s="12" t="s">
        <v>30</v>
      </c>
      <c r="B59" s="12" t="s">
        <v>22</v>
      </c>
      <c r="C59" s="12" t="s">
        <v>16</v>
      </c>
      <c r="D59" s="13">
        <v>45772</v>
      </c>
      <c r="E59">
        <v>70</v>
      </c>
      <c r="F59" s="12" t="s">
        <v>9</v>
      </c>
      <c r="G59" s="12" t="s">
        <v>5</v>
      </c>
      <c r="H59">
        <v>7</v>
      </c>
    </row>
    <row r="60" spans="1:8" hidden="1">
      <c r="A60" s="12" t="s">
        <v>30</v>
      </c>
      <c r="B60" s="12" t="s">
        <v>22</v>
      </c>
      <c r="C60" s="12" t="s">
        <v>18</v>
      </c>
      <c r="D60" s="13">
        <v>45740</v>
      </c>
      <c r="E60">
        <v>25</v>
      </c>
      <c r="F60" s="12" t="s">
        <v>13</v>
      </c>
      <c r="G60" s="12" t="s">
        <v>7</v>
      </c>
      <c r="H60">
        <v>1</v>
      </c>
    </row>
    <row r="61" spans="1:8" hidden="1">
      <c r="A61" s="12" t="s">
        <v>30</v>
      </c>
      <c r="B61" s="12" t="s">
        <v>22</v>
      </c>
      <c r="C61" s="12" t="s">
        <v>16</v>
      </c>
      <c r="D61" s="13">
        <v>45791</v>
      </c>
      <c r="E61">
        <v>98</v>
      </c>
      <c r="F61" s="12" t="s">
        <v>8</v>
      </c>
      <c r="G61" s="12" t="s">
        <v>4</v>
      </c>
      <c r="H61">
        <v>11</v>
      </c>
    </row>
    <row r="62" spans="1:8">
      <c r="A62" s="12" t="s">
        <v>30</v>
      </c>
      <c r="B62" s="12" t="s">
        <v>22</v>
      </c>
      <c r="C62" s="12" t="s">
        <v>16</v>
      </c>
      <c r="D62" s="13">
        <v>45791</v>
      </c>
      <c r="E62">
        <v>99</v>
      </c>
      <c r="F62" s="12" t="s">
        <v>93</v>
      </c>
      <c r="G62" s="12" t="s">
        <v>5</v>
      </c>
      <c r="H62">
        <v>7</v>
      </c>
    </row>
    <row r="63" spans="1:8" hidden="1">
      <c r="A63" s="12" t="s">
        <v>30</v>
      </c>
      <c r="B63" s="12" t="s">
        <v>22</v>
      </c>
      <c r="C63" s="12" t="s">
        <v>18</v>
      </c>
      <c r="D63" s="13">
        <v>45708</v>
      </c>
      <c r="E63">
        <v>3</v>
      </c>
      <c r="F63" s="12" t="s">
        <v>9</v>
      </c>
      <c r="G63" s="12" t="s">
        <v>4</v>
      </c>
      <c r="H63">
        <v>10</v>
      </c>
    </row>
    <row r="64" spans="1:8">
      <c r="A64" s="12" t="s">
        <v>30</v>
      </c>
      <c r="B64" s="12" t="s">
        <v>21</v>
      </c>
      <c r="C64" s="12" t="s">
        <v>16</v>
      </c>
      <c r="D64" s="13">
        <v>45791</v>
      </c>
      <c r="E64">
        <v>100</v>
      </c>
      <c r="F64" s="12" t="s">
        <v>11</v>
      </c>
      <c r="G64" s="12" t="s">
        <v>5</v>
      </c>
      <c r="H64">
        <v>7</v>
      </c>
    </row>
    <row r="65" spans="1:8" hidden="1">
      <c r="A65" s="12" t="s">
        <v>30</v>
      </c>
      <c r="B65" s="12" t="s">
        <v>22</v>
      </c>
      <c r="C65" s="12" t="s">
        <v>16</v>
      </c>
      <c r="D65" s="13">
        <v>45770</v>
      </c>
      <c r="E65">
        <v>64</v>
      </c>
      <c r="F65" s="12" t="s">
        <v>40</v>
      </c>
      <c r="G65" s="12" t="s">
        <v>6</v>
      </c>
      <c r="H65">
        <v>7</v>
      </c>
    </row>
    <row r="66" spans="1:8" hidden="1">
      <c r="A66" s="12" t="s">
        <v>30</v>
      </c>
      <c r="B66" s="12" t="s">
        <v>22</v>
      </c>
      <c r="C66" s="12" t="s">
        <v>18</v>
      </c>
      <c r="D66" s="13">
        <v>45709</v>
      </c>
      <c r="E66">
        <v>6</v>
      </c>
      <c r="F66" s="12" t="s">
        <v>9</v>
      </c>
      <c r="G66" s="12" t="s">
        <v>4</v>
      </c>
      <c r="H66">
        <v>10</v>
      </c>
    </row>
    <row r="67" spans="1:8">
      <c r="A67" s="12" t="s">
        <v>30</v>
      </c>
      <c r="B67" s="12" t="s">
        <v>22</v>
      </c>
      <c r="C67" s="12" t="s">
        <v>16</v>
      </c>
      <c r="D67" s="13">
        <v>45825</v>
      </c>
      <c r="E67">
        <v>113</v>
      </c>
      <c r="F67" s="12" t="s">
        <v>11</v>
      </c>
      <c r="G67" s="12" t="s">
        <v>5</v>
      </c>
      <c r="H67">
        <v>7</v>
      </c>
    </row>
    <row r="68" spans="1:8" hidden="1">
      <c r="A68" s="12" t="s">
        <v>30</v>
      </c>
      <c r="B68" s="12" t="s">
        <v>22</v>
      </c>
      <c r="C68" s="12" t="s">
        <v>16</v>
      </c>
      <c r="D68" s="13">
        <v>45744</v>
      </c>
      <c r="E68">
        <v>29</v>
      </c>
      <c r="F68" s="12" t="s">
        <v>9</v>
      </c>
      <c r="G68" s="12" t="s">
        <v>4</v>
      </c>
      <c r="H68">
        <v>5</v>
      </c>
    </row>
    <row r="69" spans="1:8" hidden="1">
      <c r="A69" s="12" t="s">
        <v>30</v>
      </c>
      <c r="B69" s="12" t="s">
        <v>22</v>
      </c>
      <c r="C69" s="12" t="s">
        <v>16</v>
      </c>
      <c r="D69" s="13">
        <v>45715</v>
      </c>
      <c r="E69">
        <v>12</v>
      </c>
      <c r="F69" s="12" t="s">
        <v>13</v>
      </c>
      <c r="G69" s="12" t="s">
        <v>4</v>
      </c>
      <c r="H69">
        <v>10</v>
      </c>
    </row>
    <row r="70" spans="1:8" hidden="1">
      <c r="A70" s="12" t="s">
        <v>30</v>
      </c>
      <c r="B70" s="12" t="s">
        <v>22</v>
      </c>
      <c r="C70" s="12" t="s">
        <v>16</v>
      </c>
      <c r="D70" s="13">
        <v>45726</v>
      </c>
      <c r="E70">
        <v>21</v>
      </c>
      <c r="F70" s="12" t="s">
        <v>11</v>
      </c>
      <c r="G70" s="12" t="s">
        <v>4</v>
      </c>
      <c r="H70">
        <v>10</v>
      </c>
    </row>
    <row r="71" spans="1:8">
      <c r="A71" s="12" t="s">
        <v>30</v>
      </c>
      <c r="B71" s="12" t="s">
        <v>22</v>
      </c>
      <c r="C71" s="12" t="s">
        <v>16</v>
      </c>
      <c r="D71" s="13">
        <v>45754</v>
      </c>
      <c r="E71">
        <v>37</v>
      </c>
      <c r="F71" s="12" t="s">
        <v>9</v>
      </c>
      <c r="G71" s="12" t="s">
        <v>5</v>
      </c>
      <c r="H71">
        <v>6</v>
      </c>
    </row>
    <row r="72" spans="1:8" hidden="1">
      <c r="A72" s="12" t="s">
        <v>30</v>
      </c>
      <c r="B72" s="12" t="s">
        <v>22</v>
      </c>
      <c r="C72" s="12" t="s">
        <v>16</v>
      </c>
      <c r="D72" s="13">
        <v>45729</v>
      </c>
      <c r="E72">
        <v>24</v>
      </c>
      <c r="F72" s="12" t="s">
        <v>9</v>
      </c>
      <c r="G72" s="12" t="s">
        <v>4</v>
      </c>
      <c r="H72">
        <v>10</v>
      </c>
    </row>
    <row r="73" spans="1:8">
      <c r="A73" s="12" t="s">
        <v>30</v>
      </c>
      <c r="B73" s="12" t="s">
        <v>22</v>
      </c>
      <c r="C73" s="12" t="s">
        <v>16</v>
      </c>
      <c r="D73" s="13">
        <v>45756</v>
      </c>
      <c r="E73">
        <v>39</v>
      </c>
      <c r="F73" s="12" t="s">
        <v>11</v>
      </c>
      <c r="G73" s="12" t="s">
        <v>5</v>
      </c>
      <c r="H73">
        <v>6</v>
      </c>
    </row>
    <row r="74" spans="1:8" hidden="1">
      <c r="A74" s="12" t="s">
        <v>30</v>
      </c>
      <c r="B74" s="12" t="s">
        <v>21</v>
      </c>
      <c r="C74" s="12" t="s">
        <v>16</v>
      </c>
      <c r="D74" s="13">
        <v>45749</v>
      </c>
      <c r="E74">
        <v>32</v>
      </c>
      <c r="F74" s="12" t="s">
        <v>9</v>
      </c>
      <c r="G74" s="12" t="s">
        <v>4</v>
      </c>
      <c r="H74">
        <v>4</v>
      </c>
    </row>
    <row r="75" spans="1:8">
      <c r="A75" s="12" t="s">
        <v>30</v>
      </c>
      <c r="B75" s="12" t="s">
        <v>21</v>
      </c>
      <c r="C75" s="12" t="s">
        <v>16</v>
      </c>
      <c r="D75" s="13">
        <v>45756</v>
      </c>
      <c r="E75">
        <v>40</v>
      </c>
      <c r="F75" s="12" t="s">
        <v>11</v>
      </c>
      <c r="G75" s="12" t="s">
        <v>5</v>
      </c>
      <c r="H75">
        <v>6</v>
      </c>
    </row>
    <row r="76" spans="1:8" hidden="1">
      <c r="A76" s="12" t="s">
        <v>30</v>
      </c>
      <c r="B76" s="12" t="s">
        <v>21</v>
      </c>
      <c r="C76" s="12" t="s">
        <v>16</v>
      </c>
      <c r="D76" s="13">
        <v>45749</v>
      </c>
      <c r="E76">
        <v>33</v>
      </c>
      <c r="F76" s="12" t="s">
        <v>9</v>
      </c>
      <c r="G76" s="12" t="s">
        <v>4</v>
      </c>
      <c r="H76">
        <v>4</v>
      </c>
    </row>
    <row r="77" spans="1:8">
      <c r="A77" s="12" t="s">
        <v>30</v>
      </c>
      <c r="B77" s="12" t="s">
        <v>21</v>
      </c>
      <c r="C77" s="12" t="s">
        <v>16</v>
      </c>
      <c r="D77" s="13">
        <v>45757</v>
      </c>
      <c r="E77">
        <v>42</v>
      </c>
      <c r="F77" s="12" t="s">
        <v>9</v>
      </c>
      <c r="G77" s="12" t="s">
        <v>5</v>
      </c>
      <c r="H77">
        <v>6</v>
      </c>
    </row>
    <row r="78" spans="1:8" hidden="1">
      <c r="A78" s="12" t="s">
        <v>30</v>
      </c>
      <c r="B78" s="12" t="s">
        <v>22</v>
      </c>
      <c r="C78" s="12" t="s">
        <v>16</v>
      </c>
      <c r="D78" s="13">
        <v>45797</v>
      </c>
      <c r="E78">
        <v>101</v>
      </c>
      <c r="F78" s="12" t="s">
        <v>94</v>
      </c>
      <c r="G78" s="12" t="s">
        <v>6</v>
      </c>
      <c r="H78">
        <v>6</v>
      </c>
    </row>
    <row r="79" spans="1:8" hidden="1">
      <c r="A79" s="12" t="s">
        <v>30</v>
      </c>
      <c r="B79" s="12" t="s">
        <v>22</v>
      </c>
      <c r="C79" s="12" t="s">
        <v>16</v>
      </c>
      <c r="D79" s="13">
        <v>45742</v>
      </c>
      <c r="E79">
        <v>27</v>
      </c>
      <c r="F79" s="12" t="s">
        <v>15</v>
      </c>
      <c r="G79" s="12" t="s">
        <v>4</v>
      </c>
      <c r="H79">
        <v>10</v>
      </c>
    </row>
    <row r="80" spans="1:8">
      <c r="A80" s="12" t="s">
        <v>30</v>
      </c>
      <c r="B80" s="12" t="s">
        <v>21</v>
      </c>
      <c r="C80" s="12" t="s">
        <v>16</v>
      </c>
      <c r="D80" s="13">
        <v>45778</v>
      </c>
      <c r="E80">
        <v>85</v>
      </c>
      <c r="F80" s="12" t="s">
        <v>9</v>
      </c>
      <c r="G80" s="12" t="s">
        <v>5</v>
      </c>
      <c r="H80">
        <v>6</v>
      </c>
    </row>
    <row r="81" spans="1:8" hidden="1">
      <c r="A81" s="12" t="s">
        <v>30</v>
      </c>
      <c r="B81" s="12" t="s">
        <v>22</v>
      </c>
      <c r="C81" s="12" t="s">
        <v>16</v>
      </c>
      <c r="D81" s="13">
        <v>45798</v>
      </c>
      <c r="E81">
        <v>103</v>
      </c>
      <c r="F81" s="12" t="s">
        <v>94</v>
      </c>
      <c r="G81" s="12" t="s">
        <v>6</v>
      </c>
      <c r="H81">
        <v>5</v>
      </c>
    </row>
    <row r="82" spans="1:8">
      <c r="A82" s="12" t="s">
        <v>30</v>
      </c>
      <c r="B82" s="12" t="s">
        <v>22</v>
      </c>
      <c r="C82" s="12" t="s">
        <v>16</v>
      </c>
      <c r="D82" s="13">
        <v>45819</v>
      </c>
      <c r="E82">
        <v>108</v>
      </c>
      <c r="F82" s="12" t="s">
        <v>9</v>
      </c>
      <c r="G82" s="12" t="s">
        <v>5</v>
      </c>
      <c r="H82">
        <v>6</v>
      </c>
    </row>
    <row r="83" spans="1:8">
      <c r="A83" s="12" t="s">
        <v>30</v>
      </c>
      <c r="B83" s="12" t="s">
        <v>22</v>
      </c>
      <c r="C83" s="12" t="s">
        <v>16</v>
      </c>
      <c r="D83" s="13">
        <v>45714</v>
      </c>
      <c r="E83">
        <v>11</v>
      </c>
      <c r="F83" s="12" t="s">
        <v>12</v>
      </c>
      <c r="G83" s="12" t="s">
        <v>5</v>
      </c>
      <c r="H83">
        <v>5</v>
      </c>
    </row>
    <row r="84" spans="1:8" hidden="1">
      <c r="A84" s="12" t="s">
        <v>30</v>
      </c>
      <c r="B84" s="12" t="s">
        <v>21</v>
      </c>
      <c r="C84" s="12" t="s">
        <v>16</v>
      </c>
      <c r="D84" s="13">
        <v>45754</v>
      </c>
      <c r="E84">
        <v>36</v>
      </c>
      <c r="F84" s="12" t="s">
        <v>15</v>
      </c>
      <c r="G84" s="12" t="s">
        <v>4</v>
      </c>
      <c r="H84">
        <v>1</v>
      </c>
    </row>
    <row r="85" spans="1:8">
      <c r="A85" s="12" t="s">
        <v>30</v>
      </c>
      <c r="B85" s="12" t="s">
        <v>22</v>
      </c>
      <c r="C85" s="12" t="s">
        <v>16</v>
      </c>
      <c r="D85" s="13">
        <v>45748</v>
      </c>
      <c r="E85">
        <v>31</v>
      </c>
      <c r="F85" s="12" t="s">
        <v>11</v>
      </c>
      <c r="G85" s="12" t="s">
        <v>5</v>
      </c>
      <c r="H85">
        <v>5</v>
      </c>
    </row>
    <row r="86" spans="1:8" hidden="1">
      <c r="A86" s="12" t="s">
        <v>30</v>
      </c>
      <c r="B86" s="12" t="s">
        <v>22</v>
      </c>
      <c r="C86" s="12" t="s">
        <v>18</v>
      </c>
      <c r="D86" s="13">
        <v>45713</v>
      </c>
      <c r="E86">
        <v>9</v>
      </c>
      <c r="F86" s="12" t="s">
        <v>8</v>
      </c>
      <c r="G86" s="12" t="s">
        <v>6</v>
      </c>
      <c r="H86">
        <v>4</v>
      </c>
    </row>
    <row r="87" spans="1:8" hidden="1">
      <c r="A87" s="12" t="s">
        <v>30</v>
      </c>
      <c r="B87" s="12" t="s">
        <v>21</v>
      </c>
      <c r="C87" s="12" t="s">
        <v>16</v>
      </c>
      <c r="D87" s="13">
        <v>45762</v>
      </c>
      <c r="E87">
        <v>46</v>
      </c>
      <c r="F87" s="12" t="s">
        <v>11</v>
      </c>
      <c r="G87" s="12" t="s">
        <v>4</v>
      </c>
      <c r="H87">
        <v>10</v>
      </c>
    </row>
    <row r="88" spans="1:8" hidden="1">
      <c r="A88" s="12" t="s">
        <v>30</v>
      </c>
      <c r="B88" s="12" t="s">
        <v>22</v>
      </c>
      <c r="C88" s="12" t="s">
        <v>16</v>
      </c>
      <c r="D88" s="13">
        <v>45763</v>
      </c>
      <c r="E88">
        <v>52</v>
      </c>
      <c r="F88" s="12" t="s">
        <v>11</v>
      </c>
      <c r="G88" s="12" t="s">
        <v>4</v>
      </c>
      <c r="H88">
        <v>10</v>
      </c>
    </row>
    <row r="89" spans="1:8" hidden="1">
      <c r="A89" s="12" t="s">
        <v>30</v>
      </c>
      <c r="B89" s="12" t="s">
        <v>23</v>
      </c>
      <c r="C89" s="12" t="s">
        <v>16</v>
      </c>
      <c r="D89" s="13">
        <v>45755</v>
      </c>
      <c r="E89">
        <v>38</v>
      </c>
      <c r="F89" s="12" t="s">
        <v>13</v>
      </c>
      <c r="G89" s="12" t="s">
        <v>4</v>
      </c>
      <c r="H89">
        <v>1</v>
      </c>
    </row>
    <row r="90" spans="1:8">
      <c r="A90" s="12" t="s">
        <v>30</v>
      </c>
      <c r="B90" s="12" t="s">
        <v>21</v>
      </c>
      <c r="C90" s="12" t="s">
        <v>16</v>
      </c>
      <c r="D90" s="13">
        <v>45749</v>
      </c>
      <c r="E90">
        <v>32</v>
      </c>
      <c r="F90" s="12" t="s">
        <v>9</v>
      </c>
      <c r="G90" s="12" t="s">
        <v>5</v>
      </c>
      <c r="H90">
        <v>5</v>
      </c>
    </row>
    <row r="91" spans="1:8" hidden="1">
      <c r="A91" s="12" t="s">
        <v>30</v>
      </c>
      <c r="B91" s="12" t="s">
        <v>22</v>
      </c>
      <c r="C91" s="12" t="s">
        <v>16</v>
      </c>
      <c r="D91" s="13">
        <v>45764</v>
      </c>
      <c r="E91">
        <v>53</v>
      </c>
      <c r="F91" s="12" t="s">
        <v>11</v>
      </c>
      <c r="G91" s="12" t="s">
        <v>4</v>
      </c>
      <c r="H91">
        <v>10</v>
      </c>
    </row>
    <row r="92" spans="1:8" hidden="1">
      <c r="A92" s="12" t="s">
        <v>30</v>
      </c>
      <c r="B92" s="12" t="s">
        <v>21</v>
      </c>
      <c r="C92" s="12" t="s">
        <v>16</v>
      </c>
      <c r="D92" s="13">
        <v>45765</v>
      </c>
      <c r="E92">
        <v>56</v>
      </c>
      <c r="F92" s="12" t="s">
        <v>11</v>
      </c>
      <c r="G92" s="12" t="s">
        <v>4</v>
      </c>
      <c r="H92">
        <v>10</v>
      </c>
    </row>
    <row r="93" spans="1:8" hidden="1">
      <c r="A93" s="12" t="s">
        <v>30</v>
      </c>
      <c r="B93" s="12" t="s">
        <v>22</v>
      </c>
      <c r="C93" s="12" t="s">
        <v>16</v>
      </c>
      <c r="D93" s="13">
        <v>45771</v>
      </c>
      <c r="E93">
        <v>68</v>
      </c>
      <c r="F93" s="12" t="s">
        <v>15</v>
      </c>
      <c r="G93" s="12" t="s">
        <v>4</v>
      </c>
      <c r="H93">
        <v>10</v>
      </c>
    </row>
    <row r="94" spans="1:8">
      <c r="A94" s="12" t="s">
        <v>30</v>
      </c>
      <c r="B94" s="12" t="s">
        <v>21</v>
      </c>
      <c r="C94" s="12" t="s">
        <v>16</v>
      </c>
      <c r="D94" s="13">
        <v>45749</v>
      </c>
      <c r="E94">
        <v>33</v>
      </c>
      <c r="F94" s="12" t="s">
        <v>9</v>
      </c>
      <c r="G94" s="12" t="s">
        <v>5</v>
      </c>
      <c r="H94">
        <v>5</v>
      </c>
    </row>
    <row r="95" spans="1:8" hidden="1">
      <c r="A95" s="12" t="s">
        <v>30</v>
      </c>
      <c r="B95" s="12" t="s">
        <v>22</v>
      </c>
      <c r="C95" s="12" t="s">
        <v>16</v>
      </c>
      <c r="D95" s="13">
        <v>45775</v>
      </c>
      <c r="E95">
        <v>75</v>
      </c>
      <c r="F95" s="12" t="s">
        <v>11</v>
      </c>
      <c r="G95" s="12" t="s">
        <v>4</v>
      </c>
      <c r="H95">
        <v>10</v>
      </c>
    </row>
    <row r="96" spans="1:8" hidden="1">
      <c r="A96" s="12" t="s">
        <v>30</v>
      </c>
      <c r="B96" s="12" t="s">
        <v>23</v>
      </c>
      <c r="C96" s="12" t="s">
        <v>16</v>
      </c>
      <c r="D96" s="13">
        <v>45756</v>
      </c>
      <c r="E96">
        <v>41</v>
      </c>
      <c r="F96" s="12" t="s">
        <v>11</v>
      </c>
      <c r="G96" s="12" t="s">
        <v>4</v>
      </c>
      <c r="H96">
        <v>4</v>
      </c>
    </row>
    <row r="97" spans="1:8">
      <c r="A97" s="12" t="s">
        <v>30</v>
      </c>
      <c r="B97" s="12" t="s">
        <v>22</v>
      </c>
      <c r="C97" s="12" t="s">
        <v>16</v>
      </c>
      <c r="D97" s="13">
        <v>45762</v>
      </c>
      <c r="E97">
        <v>44</v>
      </c>
      <c r="F97" s="12" t="s">
        <v>28</v>
      </c>
      <c r="G97" s="12" t="s">
        <v>5</v>
      </c>
      <c r="H97">
        <v>5</v>
      </c>
    </row>
    <row r="98" spans="1:8" hidden="1">
      <c r="A98" s="12" t="s">
        <v>30</v>
      </c>
      <c r="B98" s="12" t="s">
        <v>21</v>
      </c>
      <c r="C98" s="12" t="s">
        <v>16</v>
      </c>
      <c r="D98" s="13">
        <v>45757</v>
      </c>
      <c r="E98">
        <v>42</v>
      </c>
      <c r="F98" s="12" t="s">
        <v>9</v>
      </c>
      <c r="G98" s="12" t="s">
        <v>4</v>
      </c>
      <c r="H98">
        <v>5</v>
      </c>
    </row>
    <row r="99" spans="1:8" hidden="1">
      <c r="A99" s="12" t="s">
        <v>30</v>
      </c>
      <c r="B99" s="12" t="s">
        <v>22</v>
      </c>
      <c r="C99" s="12" t="s">
        <v>16</v>
      </c>
      <c r="D99" s="13">
        <v>45778</v>
      </c>
      <c r="E99">
        <v>84</v>
      </c>
      <c r="F99" s="12" t="s">
        <v>9</v>
      </c>
      <c r="G99" s="12" t="s">
        <v>4</v>
      </c>
      <c r="H99">
        <v>10</v>
      </c>
    </row>
    <row r="100" spans="1:8" hidden="1">
      <c r="A100" s="12" t="s">
        <v>30</v>
      </c>
      <c r="B100" s="12" t="s">
        <v>21</v>
      </c>
      <c r="C100" s="12" t="s">
        <v>16</v>
      </c>
      <c r="D100" s="13">
        <v>45778</v>
      </c>
      <c r="E100">
        <v>85</v>
      </c>
      <c r="F100" s="12" t="s">
        <v>9</v>
      </c>
      <c r="G100" s="12" t="s">
        <v>4</v>
      </c>
      <c r="H100">
        <v>10</v>
      </c>
    </row>
    <row r="101" spans="1:8">
      <c r="A101" s="12" t="s">
        <v>30</v>
      </c>
      <c r="B101" s="12" t="s">
        <v>22</v>
      </c>
      <c r="C101" s="12" t="s">
        <v>16</v>
      </c>
      <c r="D101" s="13">
        <v>45763</v>
      </c>
      <c r="E101">
        <v>50</v>
      </c>
      <c r="F101" s="12" t="s">
        <v>11</v>
      </c>
      <c r="G101" s="12" t="s">
        <v>5</v>
      </c>
      <c r="H101">
        <v>5</v>
      </c>
    </row>
    <row r="102" spans="1:8" hidden="1">
      <c r="A102" s="12" t="s">
        <v>30</v>
      </c>
      <c r="B102" s="12" t="s">
        <v>22</v>
      </c>
      <c r="C102" s="12" t="s">
        <v>16</v>
      </c>
      <c r="D102" s="13">
        <v>45761</v>
      </c>
      <c r="E102">
        <v>43</v>
      </c>
      <c r="F102" s="12" t="s">
        <v>15</v>
      </c>
      <c r="G102" s="12" t="s">
        <v>7</v>
      </c>
      <c r="H102">
        <v>4</v>
      </c>
    </row>
    <row r="103" spans="1:8">
      <c r="A103" s="12" t="s">
        <v>30</v>
      </c>
      <c r="B103" s="12" t="s">
        <v>22</v>
      </c>
      <c r="C103" s="12" t="s">
        <v>16</v>
      </c>
      <c r="D103" s="13">
        <v>45763</v>
      </c>
      <c r="E103">
        <v>52</v>
      </c>
      <c r="F103" s="12" t="s">
        <v>11</v>
      </c>
      <c r="G103" s="12" t="s">
        <v>5</v>
      </c>
      <c r="H103">
        <v>5</v>
      </c>
    </row>
    <row r="104" spans="1:8">
      <c r="A104" s="12" t="s">
        <v>30</v>
      </c>
      <c r="B104" s="12" t="s">
        <v>22</v>
      </c>
      <c r="C104" s="12" t="s">
        <v>16</v>
      </c>
      <c r="D104" s="13">
        <v>45771</v>
      </c>
      <c r="E104">
        <v>69</v>
      </c>
      <c r="F104" s="12" t="s">
        <v>8</v>
      </c>
      <c r="G104" s="12" t="s">
        <v>5</v>
      </c>
      <c r="H104">
        <v>5</v>
      </c>
    </row>
    <row r="105" spans="1:8" hidden="1">
      <c r="A105" s="12" t="s">
        <v>30</v>
      </c>
      <c r="B105" s="12" t="s">
        <v>22</v>
      </c>
      <c r="C105" s="12" t="s">
        <v>16</v>
      </c>
      <c r="D105" s="13">
        <v>45762</v>
      </c>
      <c r="E105">
        <v>44</v>
      </c>
      <c r="F105" s="12" t="s">
        <v>28</v>
      </c>
      <c r="G105" s="12" t="s">
        <v>27</v>
      </c>
      <c r="H105">
        <v>2</v>
      </c>
    </row>
    <row r="106" spans="1:8" hidden="1">
      <c r="A106" s="12" t="s">
        <v>30</v>
      </c>
      <c r="B106" s="12" t="s">
        <v>22</v>
      </c>
      <c r="C106" s="12" t="s">
        <v>18</v>
      </c>
      <c r="D106" s="13">
        <v>45713</v>
      </c>
      <c r="E106">
        <v>9</v>
      </c>
      <c r="F106" s="12" t="s">
        <v>8</v>
      </c>
      <c r="G106" s="12" t="s">
        <v>4</v>
      </c>
      <c r="H106">
        <v>9</v>
      </c>
    </row>
    <row r="107" spans="1:8">
      <c r="A107" s="12" t="s">
        <v>30</v>
      </c>
      <c r="B107" s="12" t="s">
        <v>22</v>
      </c>
      <c r="C107" s="12" t="s">
        <v>16</v>
      </c>
      <c r="D107" s="13">
        <v>45776</v>
      </c>
      <c r="E107">
        <v>77</v>
      </c>
      <c r="F107" s="12" t="s">
        <v>74</v>
      </c>
      <c r="G107" s="12" t="s">
        <v>5</v>
      </c>
      <c r="H107">
        <v>5</v>
      </c>
    </row>
    <row r="108" spans="1:8" hidden="1">
      <c r="A108" s="12" t="s">
        <v>30</v>
      </c>
      <c r="B108" s="12" t="s">
        <v>22</v>
      </c>
      <c r="C108" s="12" t="s">
        <v>16</v>
      </c>
      <c r="D108" s="13">
        <v>45768</v>
      </c>
      <c r="E108">
        <v>57</v>
      </c>
      <c r="F108" s="12" t="s">
        <v>35</v>
      </c>
      <c r="G108" s="12" t="s">
        <v>36</v>
      </c>
      <c r="H108">
        <v>0</v>
      </c>
    </row>
    <row r="109" spans="1:8" hidden="1">
      <c r="A109" s="12" t="s">
        <v>30</v>
      </c>
      <c r="B109" s="12" t="s">
        <v>22</v>
      </c>
      <c r="C109" s="12" t="s">
        <v>16</v>
      </c>
      <c r="D109" s="13">
        <v>45720</v>
      </c>
      <c r="E109">
        <v>16</v>
      </c>
      <c r="F109" s="12" t="s">
        <v>14</v>
      </c>
      <c r="G109" s="12" t="s">
        <v>4</v>
      </c>
      <c r="H109">
        <v>9</v>
      </c>
    </row>
    <row r="110" spans="1:8">
      <c r="A110" s="12" t="s">
        <v>30</v>
      </c>
      <c r="B110" s="12" t="s">
        <v>23</v>
      </c>
      <c r="C110" s="12" t="s">
        <v>16</v>
      </c>
      <c r="D110" s="13">
        <v>45777</v>
      </c>
      <c r="E110">
        <v>82</v>
      </c>
      <c r="F110" s="12" t="s">
        <v>79</v>
      </c>
      <c r="G110" s="12" t="s">
        <v>5</v>
      </c>
      <c r="H110">
        <v>5</v>
      </c>
    </row>
    <row r="111" spans="1:8">
      <c r="A111" s="12" t="s">
        <v>30</v>
      </c>
      <c r="B111" s="12" t="s">
        <v>22</v>
      </c>
      <c r="C111" s="12" t="s">
        <v>16</v>
      </c>
      <c r="D111" s="13">
        <v>45777</v>
      </c>
      <c r="E111">
        <v>83</v>
      </c>
      <c r="F111" s="12" t="s">
        <v>11</v>
      </c>
      <c r="G111" s="12" t="s">
        <v>5</v>
      </c>
      <c r="H111">
        <v>5</v>
      </c>
    </row>
    <row r="112" spans="1:8" hidden="1">
      <c r="A112" s="12" t="s">
        <v>30</v>
      </c>
      <c r="B112" s="12" t="s">
        <v>22</v>
      </c>
      <c r="C112" s="12" t="s">
        <v>16</v>
      </c>
      <c r="D112" s="13">
        <v>45762</v>
      </c>
      <c r="E112">
        <v>47</v>
      </c>
      <c r="F112" s="12" t="s">
        <v>32</v>
      </c>
      <c r="G112" s="12" t="s">
        <v>7</v>
      </c>
      <c r="H112">
        <v>1</v>
      </c>
    </row>
    <row r="113" spans="1:8" hidden="1">
      <c r="A113" s="12" t="s">
        <v>30</v>
      </c>
      <c r="B113" s="12" t="s">
        <v>23</v>
      </c>
      <c r="C113" s="12" t="s">
        <v>16</v>
      </c>
      <c r="D113" s="13">
        <v>45763</v>
      </c>
      <c r="E113">
        <v>48</v>
      </c>
      <c r="F113" s="12" t="s">
        <v>9</v>
      </c>
      <c r="G113" s="12" t="s">
        <v>4</v>
      </c>
      <c r="H113">
        <v>3</v>
      </c>
    </row>
    <row r="114" spans="1:8">
      <c r="A114" s="12" t="s">
        <v>30</v>
      </c>
      <c r="B114" s="12" t="s">
        <v>22</v>
      </c>
      <c r="C114" s="12" t="s">
        <v>16</v>
      </c>
      <c r="D114" s="13">
        <v>45778</v>
      </c>
      <c r="E114">
        <v>84</v>
      </c>
      <c r="F114" s="12" t="s">
        <v>9</v>
      </c>
      <c r="G114" s="12" t="s">
        <v>5</v>
      </c>
      <c r="H114">
        <v>5</v>
      </c>
    </row>
    <row r="115" spans="1:8" hidden="1">
      <c r="A115" s="12" t="s">
        <v>30</v>
      </c>
      <c r="B115" s="12" t="s">
        <v>22</v>
      </c>
      <c r="C115" s="12" t="s">
        <v>16</v>
      </c>
      <c r="D115" s="13">
        <v>45722</v>
      </c>
      <c r="E115">
        <v>18</v>
      </c>
      <c r="F115" s="12" t="s">
        <v>11</v>
      </c>
      <c r="G115" s="12" t="s">
        <v>4</v>
      </c>
      <c r="H115">
        <v>9</v>
      </c>
    </row>
    <row r="116" spans="1:8">
      <c r="A116" s="12" t="s">
        <v>30</v>
      </c>
      <c r="B116" s="12" t="s">
        <v>22</v>
      </c>
      <c r="C116" s="12" t="s">
        <v>16</v>
      </c>
      <c r="D116" s="13">
        <v>45790</v>
      </c>
      <c r="E116">
        <v>97</v>
      </c>
      <c r="F116" s="12" t="s">
        <v>11</v>
      </c>
      <c r="G116" s="12" t="s">
        <v>5</v>
      </c>
      <c r="H116">
        <v>5</v>
      </c>
    </row>
    <row r="117" spans="1:8" hidden="1">
      <c r="A117" s="12" t="s">
        <v>30</v>
      </c>
      <c r="B117" s="12" t="s">
        <v>22</v>
      </c>
      <c r="C117" s="12" t="s">
        <v>16</v>
      </c>
      <c r="D117" s="13">
        <v>45763</v>
      </c>
      <c r="E117">
        <v>50</v>
      </c>
      <c r="F117" s="12" t="s">
        <v>11</v>
      </c>
      <c r="G117" s="12" t="s">
        <v>4</v>
      </c>
      <c r="H117">
        <v>3</v>
      </c>
    </row>
    <row r="118" spans="1:8">
      <c r="A118" s="12" t="s">
        <v>30</v>
      </c>
      <c r="B118" s="12" t="s">
        <v>22</v>
      </c>
      <c r="C118" s="12" t="s">
        <v>16</v>
      </c>
      <c r="D118" s="13">
        <v>45818</v>
      </c>
      <c r="E118">
        <v>107</v>
      </c>
      <c r="F118" s="12" t="s">
        <v>11</v>
      </c>
      <c r="G118" s="12" t="s">
        <v>5</v>
      </c>
      <c r="H118">
        <v>5</v>
      </c>
    </row>
    <row r="119" spans="1:8" hidden="1">
      <c r="A119" s="12" t="s">
        <v>30</v>
      </c>
      <c r="B119" s="12" t="s">
        <v>23</v>
      </c>
      <c r="C119" s="12" t="s">
        <v>16</v>
      </c>
      <c r="D119" s="13">
        <v>45755</v>
      </c>
      <c r="E119">
        <v>38</v>
      </c>
      <c r="F119" s="12" t="s">
        <v>13</v>
      </c>
      <c r="G119" s="12" t="s">
        <v>7</v>
      </c>
      <c r="H119">
        <v>9</v>
      </c>
    </row>
    <row r="120" spans="1:8" hidden="1">
      <c r="A120" s="12" t="s">
        <v>30</v>
      </c>
      <c r="B120" s="12" t="s">
        <v>22</v>
      </c>
      <c r="C120" s="12" t="s">
        <v>16</v>
      </c>
      <c r="D120" s="13">
        <v>45765</v>
      </c>
      <c r="E120">
        <v>55</v>
      </c>
      <c r="F120" s="12" t="s">
        <v>11</v>
      </c>
      <c r="G120" s="12" t="s">
        <v>4</v>
      </c>
      <c r="H120">
        <v>9</v>
      </c>
    </row>
    <row r="121" spans="1:8" hidden="1">
      <c r="A121" s="12" t="s">
        <v>30</v>
      </c>
      <c r="B121" s="12" t="s">
        <v>21</v>
      </c>
      <c r="C121" s="12" t="s">
        <v>16</v>
      </c>
      <c r="D121" s="13">
        <v>45768</v>
      </c>
      <c r="E121">
        <v>58</v>
      </c>
      <c r="F121" s="12" t="s">
        <v>37</v>
      </c>
      <c r="G121" s="12" t="s">
        <v>4</v>
      </c>
      <c r="H121">
        <v>9</v>
      </c>
    </row>
    <row r="122" spans="1:8">
      <c r="A122" s="12" t="s">
        <v>30</v>
      </c>
      <c r="B122" s="12" t="s">
        <v>22</v>
      </c>
      <c r="C122" s="12" t="s">
        <v>18</v>
      </c>
      <c r="D122" s="13">
        <v>45708</v>
      </c>
      <c r="E122">
        <v>3</v>
      </c>
      <c r="F122" s="12" t="s">
        <v>9</v>
      </c>
      <c r="G122" s="12" t="s">
        <v>5</v>
      </c>
      <c r="H122">
        <v>4</v>
      </c>
    </row>
    <row r="123" spans="1:8" hidden="1">
      <c r="A123" s="12" t="s">
        <v>30</v>
      </c>
      <c r="B123" s="12" t="s">
        <v>22</v>
      </c>
      <c r="C123" s="12" t="s">
        <v>16</v>
      </c>
      <c r="D123" s="13">
        <v>45770</v>
      </c>
      <c r="E123">
        <v>63</v>
      </c>
      <c r="F123" s="12" t="s">
        <v>11</v>
      </c>
      <c r="G123" s="12" t="s">
        <v>4</v>
      </c>
      <c r="H123">
        <v>9</v>
      </c>
    </row>
    <row r="124" spans="1:8">
      <c r="A124" s="12" t="s">
        <v>30</v>
      </c>
      <c r="B124" s="12" t="s">
        <v>22</v>
      </c>
      <c r="C124" s="12" t="s">
        <v>18</v>
      </c>
      <c r="D124" s="13">
        <v>45709</v>
      </c>
      <c r="E124">
        <v>6</v>
      </c>
      <c r="F124" s="12" t="s">
        <v>9</v>
      </c>
      <c r="G124" s="12" t="s">
        <v>5</v>
      </c>
      <c r="H124">
        <v>4</v>
      </c>
    </row>
    <row r="125" spans="1:8">
      <c r="A125" s="12" t="s">
        <v>30</v>
      </c>
      <c r="B125" s="12" t="s">
        <v>22</v>
      </c>
      <c r="C125" s="12" t="s">
        <v>16</v>
      </c>
      <c r="D125" s="13">
        <v>45722</v>
      </c>
      <c r="E125">
        <v>18</v>
      </c>
      <c r="F125" s="12" t="s">
        <v>11</v>
      </c>
      <c r="G125" s="12" t="s">
        <v>5</v>
      </c>
      <c r="H125">
        <v>4</v>
      </c>
    </row>
    <row r="126" spans="1:8">
      <c r="A126" s="12" t="s">
        <v>30</v>
      </c>
      <c r="B126" s="12" t="s">
        <v>22</v>
      </c>
      <c r="C126" s="12" t="s">
        <v>16</v>
      </c>
      <c r="D126" s="13">
        <v>45743</v>
      </c>
      <c r="E126">
        <v>28</v>
      </c>
      <c r="F126" s="12" t="s">
        <v>11</v>
      </c>
      <c r="G126" s="12" t="s">
        <v>5</v>
      </c>
      <c r="H126">
        <v>4</v>
      </c>
    </row>
    <row r="127" spans="1:8" hidden="1">
      <c r="A127" s="12" t="s">
        <v>30</v>
      </c>
      <c r="B127" s="12" t="s">
        <v>22</v>
      </c>
      <c r="C127" s="12" t="s">
        <v>16</v>
      </c>
      <c r="D127" s="13">
        <v>45742</v>
      </c>
      <c r="E127">
        <v>27</v>
      </c>
      <c r="F127" s="12" t="s">
        <v>15</v>
      </c>
      <c r="G127" s="12" t="s">
        <v>6</v>
      </c>
      <c r="H127">
        <v>4</v>
      </c>
    </row>
    <row r="128" spans="1:8" hidden="1">
      <c r="A128" s="12" t="s">
        <v>30</v>
      </c>
      <c r="B128" s="12" t="s">
        <v>23</v>
      </c>
      <c r="C128" s="12" t="s">
        <v>16</v>
      </c>
      <c r="D128" s="13">
        <v>45764</v>
      </c>
      <c r="E128">
        <v>54</v>
      </c>
      <c r="F128" s="12" t="s">
        <v>33</v>
      </c>
      <c r="G128" s="12" t="s">
        <v>7</v>
      </c>
      <c r="H128">
        <v>3</v>
      </c>
    </row>
    <row r="129" spans="1:8" hidden="1">
      <c r="A129" s="12" t="s">
        <v>30</v>
      </c>
      <c r="B129" s="12" t="s">
        <v>23</v>
      </c>
      <c r="C129" s="12" t="s">
        <v>16</v>
      </c>
      <c r="D129" s="13">
        <v>45764</v>
      </c>
      <c r="E129">
        <v>54</v>
      </c>
      <c r="F129" s="12" t="s">
        <v>33</v>
      </c>
      <c r="G129" s="12" t="s">
        <v>34</v>
      </c>
      <c r="H129">
        <v>1</v>
      </c>
    </row>
    <row r="130" spans="1:8" hidden="1">
      <c r="A130" s="12" t="s">
        <v>30</v>
      </c>
      <c r="B130" s="12" t="s">
        <v>22</v>
      </c>
      <c r="C130" s="12" t="s">
        <v>16</v>
      </c>
      <c r="D130" s="13">
        <v>45772</v>
      </c>
      <c r="E130">
        <v>70</v>
      </c>
      <c r="F130" s="12" t="s">
        <v>9</v>
      </c>
      <c r="G130" s="12" t="s">
        <v>4</v>
      </c>
      <c r="H130">
        <v>9</v>
      </c>
    </row>
    <row r="131" spans="1:8" hidden="1">
      <c r="A131" s="12" t="s">
        <v>30</v>
      </c>
      <c r="B131" s="12" t="s">
        <v>22</v>
      </c>
      <c r="C131" s="12" t="s">
        <v>16</v>
      </c>
      <c r="D131" s="13">
        <v>45776</v>
      </c>
      <c r="E131">
        <v>78</v>
      </c>
      <c r="F131" s="12" t="s">
        <v>75</v>
      </c>
      <c r="G131" s="12" t="s">
        <v>4</v>
      </c>
      <c r="H131">
        <v>9</v>
      </c>
    </row>
    <row r="132" spans="1:8" hidden="1">
      <c r="A132" s="12" t="s">
        <v>30</v>
      </c>
      <c r="B132" s="12" t="s">
        <v>22</v>
      </c>
      <c r="C132" s="12" t="s">
        <v>16</v>
      </c>
      <c r="D132" s="13">
        <v>45779</v>
      </c>
      <c r="E132">
        <v>88</v>
      </c>
      <c r="F132" s="12" t="s">
        <v>11</v>
      </c>
      <c r="G132" s="12" t="s">
        <v>4</v>
      </c>
      <c r="H132">
        <v>9</v>
      </c>
    </row>
    <row r="133" spans="1:8">
      <c r="A133" s="12" t="s">
        <v>30</v>
      </c>
      <c r="B133" s="12" t="s">
        <v>23</v>
      </c>
      <c r="C133" s="12" t="s">
        <v>16</v>
      </c>
      <c r="D133" s="13">
        <v>45755</v>
      </c>
      <c r="E133">
        <v>38</v>
      </c>
      <c r="F133" s="12" t="s">
        <v>13</v>
      </c>
      <c r="G133" s="12" t="s">
        <v>5</v>
      </c>
      <c r="H133">
        <v>4</v>
      </c>
    </row>
    <row r="134" spans="1:8" hidden="1">
      <c r="A134" s="12" t="s">
        <v>30</v>
      </c>
      <c r="B134" s="12" t="s">
        <v>22</v>
      </c>
      <c r="C134" s="12" t="s">
        <v>16</v>
      </c>
      <c r="D134" s="13">
        <v>45768</v>
      </c>
      <c r="E134">
        <v>57</v>
      </c>
      <c r="F134" s="12" t="s">
        <v>35</v>
      </c>
      <c r="G134" s="12" t="s">
        <v>4</v>
      </c>
      <c r="H134">
        <v>5</v>
      </c>
    </row>
    <row r="135" spans="1:8" hidden="1">
      <c r="A135" s="12" t="s">
        <v>30</v>
      </c>
      <c r="B135" s="12" t="s">
        <v>22</v>
      </c>
      <c r="C135" s="12" t="s">
        <v>16</v>
      </c>
      <c r="D135" s="13">
        <v>45771</v>
      </c>
      <c r="E135">
        <v>68</v>
      </c>
      <c r="F135" s="12" t="s">
        <v>15</v>
      </c>
      <c r="G135" s="12" t="s">
        <v>6</v>
      </c>
      <c r="H135">
        <v>4</v>
      </c>
    </row>
    <row r="136" spans="1:8" hidden="1">
      <c r="A136" s="12" t="s">
        <v>30</v>
      </c>
      <c r="B136" s="12" t="s">
        <v>23</v>
      </c>
      <c r="C136" s="12" t="s">
        <v>16</v>
      </c>
      <c r="D136" s="13">
        <v>45764</v>
      </c>
      <c r="E136">
        <v>54</v>
      </c>
      <c r="F136" s="12" t="s">
        <v>33</v>
      </c>
      <c r="G136" s="12" t="s">
        <v>6</v>
      </c>
      <c r="H136">
        <v>0</v>
      </c>
    </row>
    <row r="137" spans="1:8" hidden="1">
      <c r="A137" s="12" t="s">
        <v>30</v>
      </c>
      <c r="B137" s="12" t="s">
        <v>21</v>
      </c>
      <c r="C137" s="12" t="s">
        <v>16</v>
      </c>
      <c r="D137" s="13">
        <v>45791</v>
      </c>
      <c r="E137">
        <v>100</v>
      </c>
      <c r="F137" s="12" t="s">
        <v>11</v>
      </c>
      <c r="G137" s="12" t="s">
        <v>4</v>
      </c>
      <c r="H137">
        <v>9</v>
      </c>
    </row>
    <row r="138" spans="1:8">
      <c r="A138" s="12" t="s">
        <v>30</v>
      </c>
      <c r="B138" s="12" t="s">
        <v>23</v>
      </c>
      <c r="C138" s="12" t="s">
        <v>16</v>
      </c>
      <c r="D138" s="13">
        <v>45763</v>
      </c>
      <c r="E138">
        <v>48</v>
      </c>
      <c r="F138" s="12" t="s">
        <v>9</v>
      </c>
      <c r="G138" s="12" t="s">
        <v>5</v>
      </c>
      <c r="H138">
        <v>4</v>
      </c>
    </row>
    <row r="139" spans="1:8" hidden="1">
      <c r="A139" s="12" t="s">
        <v>30</v>
      </c>
      <c r="B139" s="12" t="s">
        <v>21</v>
      </c>
      <c r="C139" s="12" t="s">
        <v>16</v>
      </c>
      <c r="D139" s="13">
        <v>45768</v>
      </c>
      <c r="E139">
        <v>58</v>
      </c>
      <c r="F139" s="12" t="s">
        <v>37</v>
      </c>
      <c r="G139" s="12" t="s">
        <v>36</v>
      </c>
      <c r="H139">
        <v>4</v>
      </c>
    </row>
    <row r="140" spans="1:8">
      <c r="A140" s="12" t="s">
        <v>30</v>
      </c>
      <c r="B140" s="12" t="s">
        <v>21</v>
      </c>
      <c r="C140" s="12" t="s">
        <v>16</v>
      </c>
      <c r="D140" s="13">
        <v>45763</v>
      </c>
      <c r="E140">
        <v>49</v>
      </c>
      <c r="F140" s="12" t="s">
        <v>11</v>
      </c>
      <c r="G140" s="12" t="s">
        <v>5</v>
      </c>
      <c r="H140">
        <v>4</v>
      </c>
    </row>
    <row r="141" spans="1:8">
      <c r="A141" s="12" t="s">
        <v>30</v>
      </c>
      <c r="B141" s="12" t="s">
        <v>22</v>
      </c>
      <c r="C141" s="12" t="s">
        <v>16</v>
      </c>
      <c r="D141" s="13">
        <v>45770</v>
      </c>
      <c r="E141">
        <v>63</v>
      </c>
      <c r="F141" s="12" t="s">
        <v>11</v>
      </c>
      <c r="G141" s="12" t="s">
        <v>5</v>
      </c>
      <c r="H141">
        <v>4</v>
      </c>
    </row>
    <row r="142" spans="1:8" hidden="1">
      <c r="A142" s="12" t="s">
        <v>30</v>
      </c>
      <c r="B142" s="12" t="s">
        <v>22</v>
      </c>
      <c r="C142" s="12" t="s">
        <v>16</v>
      </c>
      <c r="D142" s="13">
        <v>45769</v>
      </c>
      <c r="E142">
        <v>60</v>
      </c>
      <c r="F142" s="12" t="s">
        <v>9</v>
      </c>
      <c r="G142" s="12" t="s">
        <v>4</v>
      </c>
      <c r="H142">
        <v>5</v>
      </c>
    </row>
    <row r="143" spans="1:8" hidden="1">
      <c r="A143" s="12" t="s">
        <v>30</v>
      </c>
      <c r="B143" s="12" t="s">
        <v>22</v>
      </c>
      <c r="C143" s="12" t="s">
        <v>16</v>
      </c>
      <c r="D143" s="13">
        <v>45721</v>
      </c>
      <c r="E143">
        <v>17</v>
      </c>
      <c r="F143" s="12" t="s">
        <v>9</v>
      </c>
      <c r="G143" s="12" t="s">
        <v>4</v>
      </c>
      <c r="H143">
        <v>8</v>
      </c>
    </row>
    <row r="144" spans="1:8">
      <c r="A144" s="12" t="s">
        <v>30</v>
      </c>
      <c r="B144" s="12" t="s">
        <v>23</v>
      </c>
      <c r="C144" s="12" t="s">
        <v>16</v>
      </c>
      <c r="D144" s="13">
        <v>45778</v>
      </c>
      <c r="E144">
        <v>86</v>
      </c>
      <c r="F144" s="12" t="s">
        <v>11</v>
      </c>
      <c r="G144" s="12" t="s">
        <v>5</v>
      </c>
      <c r="H144">
        <v>4</v>
      </c>
    </row>
    <row r="145" spans="1:8">
      <c r="A145" s="12" t="s">
        <v>30</v>
      </c>
      <c r="B145" s="12" t="s">
        <v>21</v>
      </c>
      <c r="C145" s="12" t="s">
        <v>16</v>
      </c>
      <c r="D145" s="13">
        <v>45779</v>
      </c>
      <c r="E145">
        <v>89</v>
      </c>
      <c r="F145" s="12" t="s">
        <v>92</v>
      </c>
      <c r="G145" s="12" t="s">
        <v>5</v>
      </c>
      <c r="H145">
        <v>4</v>
      </c>
    </row>
    <row r="146" spans="1:8" hidden="1">
      <c r="A146" s="12" t="s">
        <v>30</v>
      </c>
      <c r="B146" s="12" t="s">
        <v>23</v>
      </c>
      <c r="C146" s="12" t="s">
        <v>16</v>
      </c>
      <c r="D146" s="13">
        <v>45750</v>
      </c>
      <c r="E146">
        <v>34</v>
      </c>
      <c r="F146" s="12" t="s">
        <v>15</v>
      </c>
      <c r="G146" s="12" t="s">
        <v>4</v>
      </c>
      <c r="H146">
        <v>8</v>
      </c>
    </row>
    <row r="147" spans="1:8">
      <c r="A147" s="12" t="s">
        <v>30</v>
      </c>
      <c r="B147" s="12" t="s">
        <v>22</v>
      </c>
      <c r="C147" s="12" t="s">
        <v>16</v>
      </c>
      <c r="D147" s="13">
        <v>45799</v>
      </c>
      <c r="E147">
        <v>104</v>
      </c>
      <c r="F147" s="12" t="s">
        <v>94</v>
      </c>
      <c r="G147" s="12" t="s">
        <v>5</v>
      </c>
      <c r="H147">
        <v>4</v>
      </c>
    </row>
    <row r="148" spans="1:8" hidden="1">
      <c r="A148" s="12" t="s">
        <v>30</v>
      </c>
      <c r="B148" s="12" t="s">
        <v>23</v>
      </c>
      <c r="C148" s="12" t="s">
        <v>16</v>
      </c>
      <c r="D148" s="13">
        <v>45769</v>
      </c>
      <c r="E148">
        <v>62</v>
      </c>
      <c r="F148" s="12" t="s">
        <v>39</v>
      </c>
      <c r="G148" s="12" t="s">
        <v>7</v>
      </c>
      <c r="H148">
        <v>1</v>
      </c>
    </row>
    <row r="149" spans="1:8" hidden="1">
      <c r="A149" s="12" t="s">
        <v>30</v>
      </c>
      <c r="B149" s="12" t="s">
        <v>22</v>
      </c>
      <c r="C149" s="12" t="s">
        <v>16</v>
      </c>
      <c r="D149" s="13">
        <v>45751</v>
      </c>
      <c r="E149">
        <v>35</v>
      </c>
      <c r="F149" s="12" t="s">
        <v>11</v>
      </c>
      <c r="G149" s="12" t="s">
        <v>4</v>
      </c>
      <c r="H149">
        <v>8</v>
      </c>
    </row>
    <row r="150" spans="1:8">
      <c r="A150" s="12" t="s">
        <v>30</v>
      </c>
      <c r="B150" s="12" t="s">
        <v>22</v>
      </c>
      <c r="C150" s="12" t="s">
        <v>16</v>
      </c>
      <c r="D150" s="13">
        <v>45824</v>
      </c>
      <c r="E150">
        <v>111</v>
      </c>
      <c r="F150" s="12" t="s">
        <v>9</v>
      </c>
      <c r="G150" s="12" t="s">
        <v>5</v>
      </c>
      <c r="H150">
        <v>4</v>
      </c>
    </row>
    <row r="151" spans="1:8" hidden="1">
      <c r="A151" s="12" t="s">
        <v>30</v>
      </c>
      <c r="B151" s="12" t="s">
        <v>22</v>
      </c>
      <c r="C151" s="12" t="s">
        <v>16</v>
      </c>
      <c r="D151" s="13">
        <v>45754</v>
      </c>
      <c r="E151">
        <v>37</v>
      </c>
      <c r="F151" s="12" t="s">
        <v>9</v>
      </c>
      <c r="G151" s="12" t="s">
        <v>4</v>
      </c>
      <c r="H151">
        <v>8</v>
      </c>
    </row>
    <row r="152" spans="1:8" hidden="1">
      <c r="A152" s="12" t="s">
        <v>30</v>
      </c>
      <c r="B152" s="12" t="s">
        <v>21</v>
      </c>
      <c r="C152" s="12" t="s">
        <v>16</v>
      </c>
      <c r="D152" s="13">
        <v>45756</v>
      </c>
      <c r="E152">
        <v>40</v>
      </c>
      <c r="F152" s="12" t="s">
        <v>11</v>
      </c>
      <c r="G152" s="12" t="s">
        <v>4</v>
      </c>
      <c r="H152">
        <v>8</v>
      </c>
    </row>
    <row r="153" spans="1:8" hidden="1">
      <c r="A153" s="12" t="s">
        <v>30</v>
      </c>
      <c r="B153" s="12" t="s">
        <v>22</v>
      </c>
      <c r="C153" s="12" t="s">
        <v>16</v>
      </c>
      <c r="D153" s="13">
        <v>45761</v>
      </c>
      <c r="E153">
        <v>43</v>
      </c>
      <c r="F153" s="12" t="s">
        <v>15</v>
      </c>
      <c r="G153" s="12" t="s">
        <v>4</v>
      </c>
      <c r="H153">
        <v>8</v>
      </c>
    </row>
    <row r="154" spans="1:8">
      <c r="A154" s="12" t="s">
        <v>30</v>
      </c>
      <c r="B154" s="12" t="s">
        <v>22</v>
      </c>
      <c r="C154" s="12" t="s">
        <v>16</v>
      </c>
      <c r="D154" s="13">
        <v>45715</v>
      </c>
      <c r="E154">
        <v>12</v>
      </c>
      <c r="F154" s="12" t="s">
        <v>13</v>
      </c>
      <c r="G154" s="12" t="s">
        <v>5</v>
      </c>
      <c r="H154">
        <v>3</v>
      </c>
    </row>
    <row r="155" spans="1:8" hidden="1">
      <c r="A155" s="12" t="s">
        <v>30</v>
      </c>
      <c r="B155" s="12" t="s">
        <v>22</v>
      </c>
      <c r="C155" s="12" t="s">
        <v>16</v>
      </c>
      <c r="D155" s="13">
        <v>45770</v>
      </c>
      <c r="E155">
        <v>65</v>
      </c>
      <c r="F155" s="12" t="s">
        <v>12</v>
      </c>
      <c r="G155" s="12" t="s">
        <v>7</v>
      </c>
      <c r="H155">
        <v>4</v>
      </c>
    </row>
    <row r="156" spans="1:8" hidden="1">
      <c r="A156" s="12" t="s">
        <v>30</v>
      </c>
      <c r="B156" s="12" t="s">
        <v>23</v>
      </c>
      <c r="C156" s="12" t="s">
        <v>16</v>
      </c>
      <c r="D156" s="13">
        <v>45769</v>
      </c>
      <c r="E156">
        <v>62</v>
      </c>
      <c r="F156" s="12" t="s">
        <v>39</v>
      </c>
      <c r="G156" s="12" t="s">
        <v>4</v>
      </c>
      <c r="H156">
        <v>8</v>
      </c>
    </row>
    <row r="157" spans="1:8">
      <c r="A157" s="12" t="s">
        <v>30</v>
      </c>
      <c r="B157" s="12" t="s">
        <v>22</v>
      </c>
      <c r="C157" s="12" t="s">
        <v>16</v>
      </c>
      <c r="D157" s="13">
        <v>45716</v>
      </c>
      <c r="E157">
        <v>14</v>
      </c>
      <c r="F157" s="12" t="s">
        <v>9</v>
      </c>
      <c r="G157" s="12" t="s">
        <v>5</v>
      </c>
      <c r="H157">
        <v>3</v>
      </c>
    </row>
    <row r="158" spans="1:8">
      <c r="A158" s="12" t="s">
        <v>30</v>
      </c>
      <c r="B158" s="12" t="s">
        <v>22</v>
      </c>
      <c r="C158" s="12" t="s">
        <v>16</v>
      </c>
      <c r="D158" s="13">
        <v>45716</v>
      </c>
      <c r="E158">
        <v>15</v>
      </c>
      <c r="F158" s="12" t="s">
        <v>11</v>
      </c>
      <c r="G158" s="12" t="s">
        <v>5</v>
      </c>
      <c r="H158">
        <v>3</v>
      </c>
    </row>
    <row r="159" spans="1:8">
      <c r="A159" s="12" t="s">
        <v>30</v>
      </c>
      <c r="B159" s="12" t="s">
        <v>22</v>
      </c>
      <c r="C159" s="12" t="s">
        <v>18</v>
      </c>
      <c r="D159" s="13">
        <v>45740</v>
      </c>
      <c r="E159">
        <v>25</v>
      </c>
      <c r="F159" s="12" t="s">
        <v>13</v>
      </c>
      <c r="G159" s="12" t="s">
        <v>5</v>
      </c>
      <c r="H159">
        <v>3</v>
      </c>
    </row>
    <row r="160" spans="1:8">
      <c r="A160" s="12" t="s">
        <v>30</v>
      </c>
      <c r="B160" s="12" t="s">
        <v>22</v>
      </c>
      <c r="C160" s="12" t="s">
        <v>16</v>
      </c>
      <c r="D160" s="13">
        <v>45762</v>
      </c>
      <c r="E160">
        <v>47</v>
      </c>
      <c r="F160" s="12" t="s">
        <v>32</v>
      </c>
      <c r="G160" s="12" t="s">
        <v>5</v>
      </c>
      <c r="H160">
        <v>3</v>
      </c>
    </row>
    <row r="161" spans="1:8">
      <c r="A161" s="12" t="s">
        <v>30</v>
      </c>
      <c r="B161" s="12" t="s">
        <v>23</v>
      </c>
      <c r="C161" s="12" t="s">
        <v>16</v>
      </c>
      <c r="D161" s="13">
        <v>45764</v>
      </c>
      <c r="E161">
        <v>54</v>
      </c>
      <c r="F161" s="12" t="s">
        <v>33</v>
      </c>
      <c r="G161" s="12" t="s">
        <v>5</v>
      </c>
      <c r="H161">
        <v>3</v>
      </c>
    </row>
    <row r="162" spans="1:8" hidden="1">
      <c r="A162" s="12" t="s">
        <v>30</v>
      </c>
      <c r="B162" s="12" t="s">
        <v>22</v>
      </c>
      <c r="C162" s="12" t="s">
        <v>16</v>
      </c>
      <c r="D162" s="13">
        <v>45771</v>
      </c>
      <c r="E162">
        <v>69</v>
      </c>
      <c r="F162" s="12" t="s">
        <v>8</v>
      </c>
      <c r="G162" s="12" t="s">
        <v>6</v>
      </c>
      <c r="H162">
        <v>4</v>
      </c>
    </row>
    <row r="163" spans="1:8" hidden="1">
      <c r="A163" s="12" t="s">
        <v>30</v>
      </c>
      <c r="B163" s="12" t="s">
        <v>22</v>
      </c>
      <c r="C163" s="12" t="s">
        <v>16</v>
      </c>
      <c r="D163" s="13">
        <v>45777</v>
      </c>
      <c r="E163">
        <v>80</v>
      </c>
      <c r="F163" s="12" t="s">
        <v>8</v>
      </c>
      <c r="G163" s="12" t="s">
        <v>6</v>
      </c>
      <c r="H163">
        <v>4</v>
      </c>
    </row>
    <row r="164" spans="1:8">
      <c r="A164" s="12" t="s">
        <v>30</v>
      </c>
      <c r="B164" s="12" t="s">
        <v>21</v>
      </c>
      <c r="C164" s="12" t="s">
        <v>16</v>
      </c>
      <c r="D164" s="13">
        <v>45765</v>
      </c>
      <c r="E164">
        <v>56</v>
      </c>
      <c r="F164" s="12" t="s">
        <v>11</v>
      </c>
      <c r="G164" s="12" t="s">
        <v>5</v>
      </c>
      <c r="H164">
        <v>3</v>
      </c>
    </row>
    <row r="165" spans="1:8" hidden="1">
      <c r="A165" s="12" t="s">
        <v>30</v>
      </c>
      <c r="B165" s="12" t="s">
        <v>22</v>
      </c>
      <c r="C165" s="12" t="s">
        <v>16</v>
      </c>
      <c r="D165" s="13">
        <v>45824</v>
      </c>
      <c r="E165">
        <v>112</v>
      </c>
      <c r="F165" s="12" t="s">
        <v>76</v>
      </c>
      <c r="G165" s="12" t="s">
        <v>6</v>
      </c>
      <c r="H165">
        <v>4</v>
      </c>
    </row>
    <row r="166" spans="1:8" hidden="1">
      <c r="A166" s="12" t="s">
        <v>30</v>
      </c>
      <c r="B166" s="12" t="s">
        <v>23</v>
      </c>
      <c r="C166" s="12" t="s">
        <v>16</v>
      </c>
      <c r="D166" s="13">
        <v>45778</v>
      </c>
      <c r="E166">
        <v>86</v>
      </c>
      <c r="F166" s="12" t="s">
        <v>11</v>
      </c>
      <c r="G166" s="12" t="s">
        <v>4</v>
      </c>
      <c r="H166">
        <v>8</v>
      </c>
    </row>
    <row r="167" spans="1:8">
      <c r="A167" s="12" t="s">
        <v>30</v>
      </c>
      <c r="B167" s="12" t="s">
        <v>21</v>
      </c>
      <c r="C167" s="12" t="s">
        <v>16</v>
      </c>
      <c r="D167" s="13">
        <v>45768</v>
      </c>
      <c r="E167">
        <v>58</v>
      </c>
      <c r="F167" s="12" t="s">
        <v>37</v>
      </c>
      <c r="G167" s="12" t="s">
        <v>5</v>
      </c>
      <c r="H167">
        <v>3</v>
      </c>
    </row>
    <row r="168" spans="1:8">
      <c r="A168" s="12" t="s">
        <v>30</v>
      </c>
      <c r="B168" s="12" t="s">
        <v>22</v>
      </c>
      <c r="C168" s="12" t="s">
        <v>16</v>
      </c>
      <c r="D168" s="13">
        <v>45770</v>
      </c>
      <c r="E168">
        <v>65</v>
      </c>
      <c r="F168" s="12" t="s">
        <v>12</v>
      </c>
      <c r="G168" s="12" t="s">
        <v>5</v>
      </c>
      <c r="H168">
        <v>3</v>
      </c>
    </row>
    <row r="169" spans="1:8">
      <c r="A169" s="12" t="s">
        <v>30</v>
      </c>
      <c r="B169" s="12" t="s">
        <v>23</v>
      </c>
      <c r="C169" s="12" t="s">
        <v>16</v>
      </c>
      <c r="D169" s="13">
        <v>45771</v>
      </c>
      <c r="E169">
        <v>66</v>
      </c>
      <c r="F169" s="12" t="s">
        <v>9</v>
      </c>
      <c r="G169" s="12" t="s">
        <v>5</v>
      </c>
      <c r="H169">
        <v>3</v>
      </c>
    </row>
    <row r="170" spans="1:8" hidden="1">
      <c r="A170" s="12" t="s">
        <v>30</v>
      </c>
      <c r="B170" s="12" t="s">
        <v>22</v>
      </c>
      <c r="C170" s="12" t="s">
        <v>16</v>
      </c>
      <c r="D170" s="13">
        <v>45775</v>
      </c>
      <c r="E170">
        <v>72</v>
      </c>
      <c r="F170" s="12" t="s">
        <v>12</v>
      </c>
      <c r="G170" s="12" t="s">
        <v>4</v>
      </c>
      <c r="H170">
        <v>4</v>
      </c>
    </row>
    <row r="171" spans="1:8">
      <c r="A171" s="12" t="s">
        <v>30</v>
      </c>
      <c r="B171" s="12" t="s">
        <v>21</v>
      </c>
      <c r="C171" s="12" t="s">
        <v>16</v>
      </c>
      <c r="D171" s="13">
        <v>45771</v>
      </c>
      <c r="E171">
        <v>67</v>
      </c>
      <c r="F171" s="12" t="s">
        <v>11</v>
      </c>
      <c r="G171" s="12" t="s">
        <v>5</v>
      </c>
      <c r="H171">
        <v>3</v>
      </c>
    </row>
    <row r="172" spans="1:8" hidden="1">
      <c r="A172" s="12" t="s">
        <v>31</v>
      </c>
      <c r="B172" s="12" t="s">
        <v>22</v>
      </c>
      <c r="C172" s="12" t="s">
        <v>16</v>
      </c>
      <c r="D172" s="13">
        <v>45762</v>
      </c>
      <c r="E172">
        <v>45</v>
      </c>
      <c r="F172" s="12" t="s">
        <v>9</v>
      </c>
      <c r="G172" s="12" t="s">
        <v>7</v>
      </c>
      <c r="H172">
        <v>0</v>
      </c>
    </row>
    <row r="173" spans="1:8" hidden="1">
      <c r="A173" s="12" t="s">
        <v>30</v>
      </c>
      <c r="B173" s="12" t="s">
        <v>21</v>
      </c>
      <c r="C173" s="12" t="s">
        <v>16</v>
      </c>
      <c r="D173" s="13">
        <v>45775</v>
      </c>
      <c r="E173">
        <v>73</v>
      </c>
      <c r="F173" s="12" t="s">
        <v>9</v>
      </c>
      <c r="G173" s="12" t="s">
        <v>4</v>
      </c>
      <c r="H173">
        <v>2</v>
      </c>
    </row>
    <row r="174" spans="1:8" hidden="1">
      <c r="A174" s="12" t="s">
        <v>30</v>
      </c>
      <c r="B174" s="12" t="s">
        <v>22</v>
      </c>
      <c r="C174" s="12" t="s">
        <v>16</v>
      </c>
      <c r="D174" s="13">
        <v>45819</v>
      </c>
      <c r="E174">
        <v>108</v>
      </c>
      <c r="F174" s="12" t="s">
        <v>9</v>
      </c>
      <c r="G174" s="12" t="s">
        <v>4</v>
      </c>
      <c r="H174">
        <v>8</v>
      </c>
    </row>
    <row r="175" spans="1:8">
      <c r="A175" s="12" t="s">
        <v>30</v>
      </c>
      <c r="B175" s="12" t="s">
        <v>22</v>
      </c>
      <c r="C175" s="12" t="s">
        <v>16</v>
      </c>
      <c r="D175" s="13">
        <v>45777</v>
      </c>
      <c r="E175">
        <v>80</v>
      </c>
      <c r="F175" s="12" t="s">
        <v>8</v>
      </c>
      <c r="G175" s="12" t="s">
        <v>5</v>
      </c>
      <c r="H175">
        <v>3</v>
      </c>
    </row>
    <row r="176" spans="1:8">
      <c r="A176" s="12" t="s">
        <v>30</v>
      </c>
      <c r="B176" s="12" t="s">
        <v>23</v>
      </c>
      <c r="C176" s="12" t="s">
        <v>16</v>
      </c>
      <c r="D176" s="13">
        <v>45778</v>
      </c>
      <c r="E176">
        <v>87</v>
      </c>
      <c r="F176" s="12" t="s">
        <v>9</v>
      </c>
      <c r="G176" s="12" t="s">
        <v>5</v>
      </c>
      <c r="H176">
        <v>3</v>
      </c>
    </row>
    <row r="177" spans="1:8" hidden="1">
      <c r="A177" s="12" t="s">
        <v>30</v>
      </c>
      <c r="B177" s="12" t="s">
        <v>23</v>
      </c>
      <c r="C177" s="12" t="s">
        <v>16</v>
      </c>
      <c r="D177" s="13">
        <v>45775</v>
      </c>
      <c r="E177">
        <v>74</v>
      </c>
      <c r="F177" s="12" t="s">
        <v>39</v>
      </c>
      <c r="G177" s="12" t="s">
        <v>7</v>
      </c>
      <c r="H177">
        <v>3</v>
      </c>
    </row>
    <row r="178" spans="1:8" hidden="1">
      <c r="A178" s="12" t="s">
        <v>30</v>
      </c>
      <c r="B178" s="12" t="s">
        <v>22</v>
      </c>
      <c r="C178" s="12" t="s">
        <v>18</v>
      </c>
      <c r="D178" s="13">
        <v>45708</v>
      </c>
      <c r="E178">
        <v>5</v>
      </c>
      <c r="F178" s="12" t="s">
        <v>10</v>
      </c>
      <c r="G178" s="12" t="s">
        <v>6</v>
      </c>
      <c r="H178">
        <v>3</v>
      </c>
    </row>
    <row r="179" spans="1:8">
      <c r="A179" s="12" t="s">
        <v>30</v>
      </c>
      <c r="B179" s="12" t="s">
        <v>22</v>
      </c>
      <c r="C179" s="12" t="s">
        <v>16</v>
      </c>
      <c r="D179" s="13">
        <v>45783</v>
      </c>
      <c r="E179">
        <v>92</v>
      </c>
      <c r="F179" s="12" t="s">
        <v>11</v>
      </c>
      <c r="G179" s="12" t="s">
        <v>5</v>
      </c>
      <c r="H179">
        <v>3</v>
      </c>
    </row>
    <row r="180" spans="1:8" hidden="1">
      <c r="A180" s="12" t="s">
        <v>30</v>
      </c>
      <c r="B180" s="12" t="s">
        <v>22</v>
      </c>
      <c r="C180" s="12" t="s">
        <v>16</v>
      </c>
      <c r="D180" s="13">
        <v>45776</v>
      </c>
      <c r="E180">
        <v>76</v>
      </c>
      <c r="F180" s="12" t="s">
        <v>9</v>
      </c>
      <c r="G180" s="12" t="s">
        <v>4</v>
      </c>
      <c r="H180">
        <v>5</v>
      </c>
    </row>
    <row r="181" spans="1:8" hidden="1">
      <c r="A181" s="12" t="s">
        <v>30</v>
      </c>
      <c r="B181" s="12" t="s">
        <v>21</v>
      </c>
      <c r="C181" s="12" t="s">
        <v>16</v>
      </c>
      <c r="D181" s="13">
        <v>45754</v>
      </c>
      <c r="E181">
        <v>36</v>
      </c>
      <c r="F181" s="12" t="s">
        <v>15</v>
      </c>
      <c r="G181" s="12" t="s">
        <v>6</v>
      </c>
      <c r="H181">
        <v>0</v>
      </c>
    </row>
    <row r="182" spans="1:8" hidden="1">
      <c r="A182" s="12" t="s">
        <v>30</v>
      </c>
      <c r="B182" s="12" t="s">
        <v>22</v>
      </c>
      <c r="C182" s="12" t="s">
        <v>16</v>
      </c>
      <c r="D182" s="13">
        <v>45776</v>
      </c>
      <c r="E182">
        <v>77</v>
      </c>
      <c r="F182" s="12" t="s">
        <v>74</v>
      </c>
      <c r="G182" s="12" t="s">
        <v>4</v>
      </c>
      <c r="H182">
        <v>1</v>
      </c>
    </row>
    <row r="183" spans="1:8">
      <c r="A183" s="12" t="s">
        <v>30</v>
      </c>
      <c r="B183" s="12" t="s">
        <v>22</v>
      </c>
      <c r="C183" s="12" t="s">
        <v>16</v>
      </c>
      <c r="D183" s="13">
        <v>45790</v>
      </c>
      <c r="E183">
        <v>96</v>
      </c>
      <c r="F183" s="12" t="s">
        <v>9</v>
      </c>
      <c r="G183" s="12" t="s">
        <v>5</v>
      </c>
      <c r="H183">
        <v>3</v>
      </c>
    </row>
    <row r="184" spans="1:8" hidden="1">
      <c r="A184" s="12" t="s">
        <v>30</v>
      </c>
      <c r="B184" s="12" t="s">
        <v>22</v>
      </c>
      <c r="C184" s="12" t="s">
        <v>16</v>
      </c>
      <c r="D184" s="13">
        <v>45743</v>
      </c>
      <c r="E184">
        <v>28</v>
      </c>
      <c r="F184" s="12" t="s">
        <v>11</v>
      </c>
      <c r="G184" s="12" t="s">
        <v>4</v>
      </c>
      <c r="H184">
        <v>7</v>
      </c>
    </row>
    <row r="185" spans="1:8" hidden="1">
      <c r="A185" s="12" t="s">
        <v>30</v>
      </c>
      <c r="B185" s="12" t="s">
        <v>22</v>
      </c>
      <c r="C185" s="12" t="s">
        <v>16</v>
      </c>
      <c r="D185" s="13">
        <v>45747</v>
      </c>
      <c r="E185">
        <v>30</v>
      </c>
      <c r="F185" s="12" t="s">
        <v>9</v>
      </c>
      <c r="G185" s="12" t="s">
        <v>4</v>
      </c>
      <c r="H185">
        <v>7</v>
      </c>
    </row>
    <row r="186" spans="1:8" hidden="1">
      <c r="A186" s="12" t="s">
        <v>30</v>
      </c>
      <c r="B186" s="12" t="s">
        <v>22</v>
      </c>
      <c r="C186" s="12" t="s">
        <v>16</v>
      </c>
      <c r="D186" s="13">
        <v>45776</v>
      </c>
      <c r="E186">
        <v>78</v>
      </c>
      <c r="F186" s="12" t="s">
        <v>75</v>
      </c>
      <c r="G186" s="12" t="s">
        <v>7</v>
      </c>
      <c r="H186">
        <v>4</v>
      </c>
    </row>
    <row r="187" spans="1:8">
      <c r="A187" s="12" t="s">
        <v>30</v>
      </c>
      <c r="B187" s="12" t="s">
        <v>22</v>
      </c>
      <c r="C187" s="12" t="s">
        <v>16</v>
      </c>
      <c r="D187" s="13">
        <v>45811</v>
      </c>
      <c r="E187">
        <v>105</v>
      </c>
      <c r="F187" s="12" t="s">
        <v>94</v>
      </c>
      <c r="G187" s="12" t="s">
        <v>5</v>
      </c>
      <c r="H187">
        <v>3</v>
      </c>
    </row>
    <row r="188" spans="1:8">
      <c r="A188" s="12" t="s">
        <v>30</v>
      </c>
      <c r="B188" s="12" t="s">
        <v>22</v>
      </c>
      <c r="C188" s="12" t="s">
        <v>16</v>
      </c>
      <c r="D188" s="13">
        <v>45811</v>
      </c>
      <c r="E188">
        <v>106</v>
      </c>
      <c r="F188" s="12" t="s">
        <v>40</v>
      </c>
      <c r="G188" s="12" t="s">
        <v>5</v>
      </c>
      <c r="H188">
        <v>3</v>
      </c>
    </row>
    <row r="189" spans="1:8" hidden="1">
      <c r="A189" s="12" t="s">
        <v>30</v>
      </c>
      <c r="B189" s="12" t="s">
        <v>22</v>
      </c>
      <c r="C189" s="12" t="s">
        <v>16</v>
      </c>
      <c r="D189" s="13">
        <v>45791</v>
      </c>
      <c r="E189">
        <v>98</v>
      </c>
      <c r="F189" s="12" t="s">
        <v>8</v>
      </c>
      <c r="G189" s="12" t="s">
        <v>6</v>
      </c>
      <c r="H189">
        <v>3</v>
      </c>
    </row>
    <row r="190" spans="1:8" hidden="1">
      <c r="A190" s="12" t="s">
        <v>30</v>
      </c>
      <c r="B190" s="12" t="s">
        <v>22</v>
      </c>
      <c r="C190" s="12" t="s">
        <v>16</v>
      </c>
      <c r="D190" s="13">
        <v>45776</v>
      </c>
      <c r="E190">
        <v>79</v>
      </c>
      <c r="F190" s="12" t="s">
        <v>76</v>
      </c>
      <c r="G190" s="12" t="s">
        <v>7</v>
      </c>
      <c r="H190">
        <v>5</v>
      </c>
    </row>
    <row r="191" spans="1:8" hidden="1">
      <c r="A191" s="12" t="s">
        <v>30</v>
      </c>
      <c r="B191" s="12" t="s">
        <v>22</v>
      </c>
      <c r="C191" s="12" t="s">
        <v>16</v>
      </c>
      <c r="D191" s="13">
        <v>45762</v>
      </c>
      <c r="E191">
        <v>44</v>
      </c>
      <c r="F191" s="12" t="s">
        <v>28</v>
      </c>
      <c r="G191" s="12" t="s">
        <v>4</v>
      </c>
      <c r="H191">
        <v>7</v>
      </c>
    </row>
    <row r="192" spans="1:8">
      <c r="A192" s="12" t="s">
        <v>30</v>
      </c>
      <c r="B192" s="12" t="s">
        <v>22</v>
      </c>
      <c r="C192" s="12" t="s">
        <v>16</v>
      </c>
      <c r="D192" s="13">
        <v>45821</v>
      </c>
      <c r="E192">
        <v>110</v>
      </c>
      <c r="F192" s="12" t="s">
        <v>11</v>
      </c>
      <c r="G192" s="12" t="s">
        <v>5</v>
      </c>
      <c r="H192">
        <v>3</v>
      </c>
    </row>
    <row r="193" spans="1:8" hidden="1">
      <c r="A193" s="12" t="s">
        <v>30</v>
      </c>
      <c r="B193" s="12" t="s">
        <v>21</v>
      </c>
      <c r="C193" s="12" t="s">
        <v>16</v>
      </c>
      <c r="D193" s="13">
        <v>45749</v>
      </c>
      <c r="E193">
        <v>33</v>
      </c>
      <c r="F193" s="12" t="s">
        <v>9</v>
      </c>
      <c r="G193" s="12" t="s">
        <v>6</v>
      </c>
      <c r="H193">
        <v>2</v>
      </c>
    </row>
    <row r="194" spans="1:8" hidden="1">
      <c r="A194" s="12" t="s">
        <v>31</v>
      </c>
      <c r="B194" s="12" t="s">
        <v>22</v>
      </c>
      <c r="C194" s="12" t="s">
        <v>16</v>
      </c>
      <c r="D194" s="13">
        <v>45762</v>
      </c>
      <c r="E194">
        <v>45</v>
      </c>
      <c r="F194" s="12" t="s">
        <v>9</v>
      </c>
      <c r="G194" s="12" t="s">
        <v>4</v>
      </c>
      <c r="H194">
        <v>7</v>
      </c>
    </row>
    <row r="195" spans="1:8">
      <c r="A195" s="12" t="s">
        <v>30</v>
      </c>
      <c r="B195" s="12" t="s">
        <v>22</v>
      </c>
      <c r="C195" s="12" t="s">
        <v>18</v>
      </c>
      <c r="D195" s="13">
        <v>45712</v>
      </c>
      <c r="E195">
        <v>8</v>
      </c>
      <c r="F195" s="12" t="s">
        <v>11</v>
      </c>
      <c r="G195" s="12" t="s">
        <v>5</v>
      </c>
      <c r="H195">
        <v>2</v>
      </c>
    </row>
    <row r="196" spans="1:8" hidden="1">
      <c r="A196" s="12" t="s">
        <v>30</v>
      </c>
      <c r="B196" s="12" t="s">
        <v>21</v>
      </c>
      <c r="C196" s="12" t="s">
        <v>16</v>
      </c>
      <c r="D196" s="13">
        <v>45763</v>
      </c>
      <c r="E196">
        <v>49</v>
      </c>
      <c r="F196" s="12" t="s">
        <v>11</v>
      </c>
      <c r="G196" s="12" t="s">
        <v>4</v>
      </c>
      <c r="H196">
        <v>7</v>
      </c>
    </row>
    <row r="197" spans="1:8">
      <c r="A197" s="12" t="s">
        <v>30</v>
      </c>
      <c r="B197" s="12" t="s">
        <v>22</v>
      </c>
      <c r="C197" s="12" t="s">
        <v>16</v>
      </c>
      <c r="D197" s="13">
        <v>45723</v>
      </c>
      <c r="E197">
        <v>20</v>
      </c>
      <c r="F197" s="12" t="s">
        <v>9</v>
      </c>
      <c r="G197" s="12" t="s">
        <v>5</v>
      </c>
      <c r="H197">
        <v>2</v>
      </c>
    </row>
    <row r="198" spans="1:8" hidden="1">
      <c r="A198" s="12" t="s">
        <v>30</v>
      </c>
      <c r="B198" s="12" t="s">
        <v>23</v>
      </c>
      <c r="C198" s="12" t="s">
        <v>16</v>
      </c>
      <c r="D198" s="13">
        <v>45777</v>
      </c>
      <c r="E198">
        <v>82</v>
      </c>
      <c r="F198" s="12" t="s">
        <v>79</v>
      </c>
      <c r="G198" s="12" t="s">
        <v>7</v>
      </c>
      <c r="H198">
        <v>2</v>
      </c>
    </row>
    <row r="199" spans="1:8">
      <c r="A199" s="12" t="s">
        <v>30</v>
      </c>
      <c r="B199" s="12" t="s">
        <v>22</v>
      </c>
      <c r="C199" s="12" t="s">
        <v>16</v>
      </c>
      <c r="D199" s="13">
        <v>45728</v>
      </c>
      <c r="E199">
        <v>23</v>
      </c>
      <c r="F199" s="12" t="s">
        <v>9</v>
      </c>
      <c r="G199" s="12" t="s">
        <v>5</v>
      </c>
      <c r="H199">
        <v>2</v>
      </c>
    </row>
    <row r="200" spans="1:8">
      <c r="A200" s="12" t="s">
        <v>30</v>
      </c>
      <c r="B200" s="12" t="s">
        <v>22</v>
      </c>
      <c r="C200" s="12" t="s">
        <v>16</v>
      </c>
      <c r="D200" s="13">
        <v>45742</v>
      </c>
      <c r="E200">
        <v>27</v>
      </c>
      <c r="F200" s="12" t="s">
        <v>15</v>
      </c>
      <c r="G200" s="12" t="s">
        <v>5</v>
      </c>
      <c r="H200">
        <v>2</v>
      </c>
    </row>
    <row r="201" spans="1:8">
      <c r="A201" s="12" t="s">
        <v>30</v>
      </c>
      <c r="B201" s="12" t="s">
        <v>22</v>
      </c>
      <c r="C201" s="12" t="s">
        <v>16</v>
      </c>
      <c r="D201" s="13">
        <v>45747</v>
      </c>
      <c r="E201">
        <v>30</v>
      </c>
      <c r="F201" s="12" t="s">
        <v>9</v>
      </c>
      <c r="G201" s="12" t="s">
        <v>5</v>
      </c>
      <c r="H201">
        <v>2</v>
      </c>
    </row>
    <row r="202" spans="1:8">
      <c r="A202" s="12" t="s">
        <v>30</v>
      </c>
      <c r="B202" s="12" t="s">
        <v>22</v>
      </c>
      <c r="C202" s="12" t="s">
        <v>16</v>
      </c>
      <c r="D202" s="13">
        <v>45751</v>
      </c>
      <c r="E202">
        <v>35</v>
      </c>
      <c r="F202" s="12" t="s">
        <v>11</v>
      </c>
      <c r="G202" s="12" t="s">
        <v>5</v>
      </c>
      <c r="H202">
        <v>2</v>
      </c>
    </row>
    <row r="203" spans="1:8">
      <c r="A203" s="12" t="s">
        <v>30</v>
      </c>
      <c r="B203" s="12" t="s">
        <v>21</v>
      </c>
      <c r="C203" s="12" t="s">
        <v>16</v>
      </c>
      <c r="D203" s="13">
        <v>45754</v>
      </c>
      <c r="E203">
        <v>36</v>
      </c>
      <c r="F203" s="12" t="s">
        <v>15</v>
      </c>
      <c r="G203" s="12" t="s">
        <v>5</v>
      </c>
      <c r="H203">
        <v>2</v>
      </c>
    </row>
    <row r="204" spans="1:8" hidden="1">
      <c r="A204" s="12" t="s">
        <v>30</v>
      </c>
      <c r="B204" s="12" t="s">
        <v>22</v>
      </c>
      <c r="C204" s="12" t="s">
        <v>16</v>
      </c>
      <c r="D204" s="13">
        <v>45811</v>
      </c>
      <c r="E204">
        <v>106</v>
      </c>
      <c r="F204" s="12" t="s">
        <v>40</v>
      </c>
      <c r="G204" s="12" t="s">
        <v>6</v>
      </c>
      <c r="H204">
        <v>2</v>
      </c>
    </row>
    <row r="205" spans="1:8" hidden="1">
      <c r="A205" s="12" t="s">
        <v>30</v>
      </c>
      <c r="B205" s="12" t="s">
        <v>22</v>
      </c>
      <c r="C205" s="12" t="s">
        <v>16</v>
      </c>
      <c r="D205" s="13">
        <v>45770</v>
      </c>
      <c r="E205">
        <v>65</v>
      </c>
      <c r="F205" s="12" t="s">
        <v>12</v>
      </c>
      <c r="G205" s="12" t="s">
        <v>4</v>
      </c>
      <c r="H205">
        <v>7</v>
      </c>
    </row>
    <row r="206" spans="1:8">
      <c r="A206" s="12" t="s">
        <v>30</v>
      </c>
      <c r="B206" s="12" t="s">
        <v>23</v>
      </c>
      <c r="C206" s="12" t="s">
        <v>16</v>
      </c>
      <c r="D206" s="13">
        <v>45756</v>
      </c>
      <c r="E206">
        <v>41</v>
      </c>
      <c r="F206" s="12" t="s">
        <v>11</v>
      </c>
      <c r="G206" s="12" t="s">
        <v>5</v>
      </c>
      <c r="H206">
        <v>2</v>
      </c>
    </row>
    <row r="207" spans="1:8" hidden="1">
      <c r="A207" s="12" t="s">
        <v>30</v>
      </c>
      <c r="B207" s="12" t="s">
        <v>23</v>
      </c>
      <c r="C207" s="12" t="s">
        <v>16</v>
      </c>
      <c r="D207" s="13">
        <v>45778</v>
      </c>
      <c r="E207">
        <v>87</v>
      </c>
      <c r="F207" s="12" t="s">
        <v>9</v>
      </c>
      <c r="G207" s="12" t="s">
        <v>4</v>
      </c>
      <c r="H207">
        <v>4</v>
      </c>
    </row>
    <row r="208" spans="1:8">
      <c r="A208" s="12" t="s">
        <v>30</v>
      </c>
      <c r="B208" s="12" t="s">
        <v>21</v>
      </c>
      <c r="C208" s="12" t="s">
        <v>16</v>
      </c>
      <c r="D208" s="13">
        <v>45762</v>
      </c>
      <c r="E208">
        <v>46</v>
      </c>
      <c r="F208" s="12" t="s">
        <v>11</v>
      </c>
      <c r="G208" s="12" t="s">
        <v>5</v>
      </c>
      <c r="H208">
        <v>2</v>
      </c>
    </row>
    <row r="209" spans="1:8">
      <c r="A209" s="12" t="s">
        <v>30</v>
      </c>
      <c r="B209" s="12" t="s">
        <v>21</v>
      </c>
      <c r="C209" s="12" t="s">
        <v>16</v>
      </c>
      <c r="D209" s="13">
        <v>45769</v>
      </c>
      <c r="E209">
        <v>61</v>
      </c>
      <c r="F209" s="12" t="s">
        <v>11</v>
      </c>
      <c r="G209" s="12" t="s">
        <v>5</v>
      </c>
      <c r="H209">
        <v>2</v>
      </c>
    </row>
    <row r="210" spans="1:8" hidden="1">
      <c r="A210" s="12" t="s">
        <v>30</v>
      </c>
      <c r="B210" s="12" t="s">
        <v>23</v>
      </c>
      <c r="C210" s="12" t="s">
        <v>16</v>
      </c>
      <c r="D210" s="13">
        <v>45775</v>
      </c>
      <c r="E210">
        <v>74</v>
      </c>
      <c r="F210" s="12" t="s">
        <v>39</v>
      </c>
      <c r="G210" s="12" t="s">
        <v>4</v>
      </c>
      <c r="H210">
        <v>7</v>
      </c>
    </row>
    <row r="211" spans="1:8" hidden="1">
      <c r="A211" s="12" t="s">
        <v>30</v>
      </c>
      <c r="B211" s="12" t="s">
        <v>21</v>
      </c>
      <c r="C211" s="12" t="s">
        <v>16</v>
      </c>
      <c r="D211" s="13">
        <v>45779</v>
      </c>
      <c r="E211">
        <v>89</v>
      </c>
      <c r="F211" s="12" t="s">
        <v>92</v>
      </c>
      <c r="G211" s="12" t="s">
        <v>4</v>
      </c>
      <c r="H211">
        <v>2</v>
      </c>
    </row>
    <row r="212" spans="1:8">
      <c r="A212" s="12" t="s">
        <v>30</v>
      </c>
      <c r="B212" s="12" t="s">
        <v>23</v>
      </c>
      <c r="C212" s="12" t="s">
        <v>16</v>
      </c>
      <c r="D212" s="13">
        <v>45769</v>
      </c>
      <c r="E212">
        <v>62</v>
      </c>
      <c r="F212" s="12" t="s">
        <v>39</v>
      </c>
      <c r="G212" s="12" t="s">
        <v>5</v>
      </c>
      <c r="H212">
        <v>2</v>
      </c>
    </row>
    <row r="213" spans="1:8" hidden="1">
      <c r="A213" s="12" t="s">
        <v>30</v>
      </c>
      <c r="B213" s="12" t="s">
        <v>21</v>
      </c>
      <c r="C213" s="12" t="s">
        <v>16</v>
      </c>
      <c r="D213" s="13">
        <v>45779</v>
      </c>
      <c r="E213">
        <v>89</v>
      </c>
      <c r="F213" s="12" t="s">
        <v>92</v>
      </c>
      <c r="G213" s="12" t="s">
        <v>27</v>
      </c>
      <c r="H213">
        <v>2</v>
      </c>
    </row>
    <row r="214" spans="1:8" hidden="1">
      <c r="A214" s="12" t="s">
        <v>30</v>
      </c>
      <c r="B214" s="12" t="s">
        <v>22</v>
      </c>
      <c r="C214" s="12" t="s">
        <v>16</v>
      </c>
      <c r="D214" s="13">
        <v>45782</v>
      </c>
      <c r="E214">
        <v>90</v>
      </c>
      <c r="F214" s="12" t="s">
        <v>9</v>
      </c>
      <c r="G214" s="12" t="s">
        <v>4</v>
      </c>
      <c r="H214">
        <v>2</v>
      </c>
    </row>
    <row r="215" spans="1:8">
      <c r="A215" s="12" t="s">
        <v>30</v>
      </c>
      <c r="B215" s="12" t="s">
        <v>22</v>
      </c>
      <c r="C215" s="12" t="s">
        <v>16</v>
      </c>
      <c r="D215" s="13">
        <v>45791</v>
      </c>
      <c r="E215">
        <v>98</v>
      </c>
      <c r="F215" s="12" t="s">
        <v>8</v>
      </c>
      <c r="G215" s="12" t="s">
        <v>5</v>
      </c>
      <c r="H215">
        <v>2</v>
      </c>
    </row>
    <row r="216" spans="1:8" hidden="1">
      <c r="A216" s="12" t="s">
        <v>30</v>
      </c>
      <c r="B216" s="12" t="s">
        <v>22</v>
      </c>
      <c r="C216" s="12" t="s">
        <v>16</v>
      </c>
      <c r="D216" s="13">
        <v>45776</v>
      </c>
      <c r="E216">
        <v>79</v>
      </c>
      <c r="F216" s="12" t="s">
        <v>76</v>
      </c>
      <c r="G216" s="12" t="s">
        <v>4</v>
      </c>
      <c r="H216">
        <v>7</v>
      </c>
    </row>
    <row r="217" spans="1:8" hidden="1">
      <c r="A217" s="12" t="s">
        <v>30</v>
      </c>
      <c r="B217" s="12" t="s">
        <v>22</v>
      </c>
      <c r="C217" s="12" t="s">
        <v>16</v>
      </c>
      <c r="D217" s="13">
        <v>45782</v>
      </c>
      <c r="E217">
        <v>91</v>
      </c>
      <c r="F217" s="12" t="s">
        <v>9</v>
      </c>
      <c r="G217" s="12" t="s">
        <v>4</v>
      </c>
      <c r="H217">
        <v>7</v>
      </c>
    </row>
    <row r="218" spans="1:8" hidden="1">
      <c r="A218" s="12" t="s">
        <v>30</v>
      </c>
      <c r="B218" s="12" t="s">
        <v>22</v>
      </c>
      <c r="C218" s="12" t="s">
        <v>16</v>
      </c>
      <c r="D218" s="13">
        <v>45783</v>
      </c>
      <c r="E218">
        <v>92</v>
      </c>
      <c r="F218" s="12" t="s">
        <v>11</v>
      </c>
      <c r="G218" s="12" t="s">
        <v>4</v>
      </c>
      <c r="H218">
        <v>7</v>
      </c>
    </row>
    <row r="219" spans="1:8">
      <c r="A219" s="12" t="s">
        <v>30</v>
      </c>
      <c r="B219" s="12" t="s">
        <v>22</v>
      </c>
      <c r="C219" s="12" t="s">
        <v>18</v>
      </c>
      <c r="D219" s="13">
        <v>45707</v>
      </c>
      <c r="E219">
        <v>1</v>
      </c>
      <c r="F219" s="12" t="s">
        <v>8</v>
      </c>
      <c r="G219" s="12" t="s">
        <v>5</v>
      </c>
      <c r="H219">
        <v>1</v>
      </c>
    </row>
    <row r="220" spans="1:8" hidden="1">
      <c r="A220" s="12" t="s">
        <v>30</v>
      </c>
      <c r="B220" s="12" t="s">
        <v>21</v>
      </c>
      <c r="C220" s="12" t="s">
        <v>16</v>
      </c>
      <c r="D220" s="13">
        <v>45784</v>
      </c>
      <c r="E220">
        <v>94</v>
      </c>
      <c r="F220" s="12" t="s">
        <v>9</v>
      </c>
      <c r="G220" s="12" t="s">
        <v>4</v>
      </c>
      <c r="H220">
        <v>7</v>
      </c>
    </row>
    <row r="221" spans="1:8">
      <c r="A221" s="12" t="s">
        <v>30</v>
      </c>
      <c r="B221" s="12" t="s">
        <v>22</v>
      </c>
      <c r="C221" s="12" t="s">
        <v>18</v>
      </c>
      <c r="D221" s="13">
        <v>45708</v>
      </c>
      <c r="E221">
        <v>5</v>
      </c>
      <c r="F221" s="12" t="s">
        <v>10</v>
      </c>
      <c r="G221" s="12" t="s">
        <v>5</v>
      </c>
      <c r="H221">
        <v>1</v>
      </c>
    </row>
    <row r="222" spans="1:8">
      <c r="A222" s="12" t="s">
        <v>30</v>
      </c>
      <c r="B222" s="12" t="s">
        <v>22</v>
      </c>
      <c r="C222" s="12" t="s">
        <v>18</v>
      </c>
      <c r="D222" s="13">
        <v>45713</v>
      </c>
      <c r="E222">
        <v>10</v>
      </c>
      <c r="F222" s="12" t="s">
        <v>11</v>
      </c>
      <c r="G222" s="12" t="s">
        <v>5</v>
      </c>
      <c r="H222">
        <v>1</v>
      </c>
    </row>
    <row r="223" spans="1:8">
      <c r="A223" s="12" t="s">
        <v>30</v>
      </c>
      <c r="B223" s="12" t="s">
        <v>22</v>
      </c>
      <c r="C223" s="12" t="s">
        <v>16</v>
      </c>
      <c r="D223" s="13">
        <v>45715</v>
      </c>
      <c r="E223">
        <v>13</v>
      </c>
      <c r="F223" s="12" t="s">
        <v>12</v>
      </c>
      <c r="G223" s="12" t="s">
        <v>5</v>
      </c>
      <c r="H223">
        <v>1</v>
      </c>
    </row>
    <row r="224" spans="1:8" hidden="1">
      <c r="A224" s="12" t="s">
        <v>30</v>
      </c>
      <c r="B224" s="12" t="s">
        <v>23</v>
      </c>
      <c r="C224" s="12" t="s">
        <v>16</v>
      </c>
      <c r="D224" s="13">
        <v>45784</v>
      </c>
      <c r="E224">
        <v>95</v>
      </c>
      <c r="F224" s="12" t="s">
        <v>9</v>
      </c>
      <c r="G224" s="12" t="s">
        <v>4</v>
      </c>
      <c r="H224">
        <v>2</v>
      </c>
    </row>
    <row r="225" spans="1:8">
      <c r="A225" s="12" t="s">
        <v>30</v>
      </c>
      <c r="B225" s="12" t="s">
        <v>22</v>
      </c>
      <c r="C225" s="12" t="s">
        <v>16</v>
      </c>
      <c r="D225" s="13">
        <v>45720</v>
      </c>
      <c r="E225">
        <v>16</v>
      </c>
      <c r="F225" s="12" t="s">
        <v>14</v>
      </c>
      <c r="G225" s="12" t="s">
        <v>5</v>
      </c>
      <c r="H225">
        <v>1</v>
      </c>
    </row>
    <row r="226" spans="1:8" hidden="1">
      <c r="A226" s="12" t="s">
        <v>30</v>
      </c>
      <c r="B226" s="12" t="s">
        <v>22</v>
      </c>
      <c r="C226" s="12" t="s">
        <v>16</v>
      </c>
      <c r="D226" s="13">
        <v>45790</v>
      </c>
      <c r="E226">
        <v>96</v>
      </c>
      <c r="F226" s="12" t="s">
        <v>9</v>
      </c>
      <c r="G226" s="12" t="s">
        <v>4</v>
      </c>
      <c r="H226">
        <v>5</v>
      </c>
    </row>
    <row r="227" spans="1:8">
      <c r="A227" s="12" t="s">
        <v>30</v>
      </c>
      <c r="B227" s="12" t="s">
        <v>22</v>
      </c>
      <c r="C227" s="12" t="s">
        <v>16</v>
      </c>
      <c r="D227" s="13">
        <v>45721</v>
      </c>
      <c r="E227">
        <v>17</v>
      </c>
      <c r="F227" s="12" t="s">
        <v>9</v>
      </c>
      <c r="G227" s="12" t="s">
        <v>5</v>
      </c>
      <c r="H227">
        <v>1</v>
      </c>
    </row>
    <row r="228" spans="1:8" hidden="1">
      <c r="A228" s="12" t="s">
        <v>30</v>
      </c>
      <c r="B228" s="12" t="s">
        <v>22</v>
      </c>
      <c r="C228" s="12" t="s">
        <v>16</v>
      </c>
      <c r="D228" s="13">
        <v>45824</v>
      </c>
      <c r="E228">
        <v>111</v>
      </c>
      <c r="F228" s="12" t="s">
        <v>9</v>
      </c>
      <c r="G228" s="12" t="s">
        <v>4</v>
      </c>
      <c r="H228">
        <v>7</v>
      </c>
    </row>
    <row r="229" spans="1:8">
      <c r="A229" s="12" t="s">
        <v>30</v>
      </c>
      <c r="B229" s="12" t="s">
        <v>22</v>
      </c>
      <c r="C229" s="12" t="s">
        <v>16</v>
      </c>
      <c r="D229" s="13">
        <v>45729</v>
      </c>
      <c r="E229">
        <v>24</v>
      </c>
      <c r="F229" s="12" t="s">
        <v>9</v>
      </c>
      <c r="G229" s="12" t="s">
        <v>5</v>
      </c>
      <c r="H229">
        <v>1</v>
      </c>
    </row>
    <row r="230" spans="1:8">
      <c r="A230" s="12" t="s">
        <v>30</v>
      </c>
      <c r="B230" s="12" t="s">
        <v>23</v>
      </c>
      <c r="C230" s="12" t="s">
        <v>16</v>
      </c>
      <c r="D230" s="13">
        <v>45750</v>
      </c>
      <c r="E230">
        <v>34</v>
      </c>
      <c r="F230" s="12" t="s">
        <v>15</v>
      </c>
      <c r="G230" s="12" t="s">
        <v>5</v>
      </c>
      <c r="H230">
        <v>1</v>
      </c>
    </row>
    <row r="231" spans="1:8">
      <c r="A231" s="12" t="s">
        <v>31</v>
      </c>
      <c r="B231" s="12" t="s">
        <v>22</v>
      </c>
      <c r="C231" s="12" t="s">
        <v>16</v>
      </c>
      <c r="D231" s="13">
        <v>45762</v>
      </c>
      <c r="E231">
        <v>45</v>
      </c>
      <c r="F231" s="12" t="s">
        <v>9</v>
      </c>
      <c r="G231" s="12" t="s">
        <v>5</v>
      </c>
      <c r="H231">
        <v>1</v>
      </c>
    </row>
    <row r="232" spans="1:8" hidden="1">
      <c r="A232" s="12" t="s">
        <v>30</v>
      </c>
      <c r="B232" s="12" t="s">
        <v>21</v>
      </c>
      <c r="C232" s="12" t="s">
        <v>16</v>
      </c>
      <c r="D232" s="13">
        <v>45825</v>
      </c>
      <c r="E232">
        <v>115</v>
      </c>
      <c r="F232" s="12" t="s">
        <v>8</v>
      </c>
      <c r="G232" s="12" t="s">
        <v>6</v>
      </c>
      <c r="H232">
        <v>2</v>
      </c>
    </row>
    <row r="233" spans="1:8" hidden="1">
      <c r="A233" s="12" t="s">
        <v>30</v>
      </c>
      <c r="B233" s="12" t="s">
        <v>22</v>
      </c>
      <c r="C233" s="12" t="s">
        <v>16</v>
      </c>
      <c r="D233" s="13">
        <v>45791</v>
      </c>
      <c r="E233">
        <v>99</v>
      </c>
      <c r="F233" s="12" t="s">
        <v>93</v>
      </c>
      <c r="G233" s="12" t="s">
        <v>4</v>
      </c>
      <c r="H233">
        <v>3</v>
      </c>
    </row>
    <row r="234" spans="1:8" hidden="1">
      <c r="A234" s="12" t="s">
        <v>30</v>
      </c>
      <c r="B234" s="12" t="s">
        <v>22</v>
      </c>
      <c r="C234" s="12" t="s">
        <v>18</v>
      </c>
      <c r="D234" s="13">
        <v>45712</v>
      </c>
      <c r="E234">
        <v>8</v>
      </c>
      <c r="F234" s="12" t="s">
        <v>11</v>
      </c>
      <c r="G234" s="12" t="s">
        <v>4</v>
      </c>
      <c r="H234">
        <v>6</v>
      </c>
    </row>
    <row r="235" spans="1:8" hidden="1">
      <c r="A235" s="12" t="s">
        <v>30</v>
      </c>
      <c r="B235" s="12" t="s">
        <v>22</v>
      </c>
      <c r="C235" s="12" t="s">
        <v>18</v>
      </c>
      <c r="D235" s="13">
        <v>45713</v>
      </c>
      <c r="E235">
        <v>10</v>
      </c>
      <c r="F235" s="12" t="s">
        <v>11</v>
      </c>
      <c r="G235" s="12" t="s">
        <v>4</v>
      </c>
      <c r="H235">
        <v>6</v>
      </c>
    </row>
    <row r="236" spans="1:8" hidden="1">
      <c r="A236" s="12" t="s">
        <v>30</v>
      </c>
      <c r="B236" s="12" t="s">
        <v>22</v>
      </c>
      <c r="C236" s="12" t="s">
        <v>16</v>
      </c>
      <c r="D236" s="13">
        <v>45791</v>
      </c>
      <c r="E236">
        <v>99</v>
      </c>
      <c r="F236" s="12" t="s">
        <v>93</v>
      </c>
      <c r="G236" s="12" t="s">
        <v>7</v>
      </c>
      <c r="H236">
        <v>5</v>
      </c>
    </row>
    <row r="237" spans="1:8" hidden="1">
      <c r="A237" s="12" t="s">
        <v>30</v>
      </c>
      <c r="B237" s="12" t="s">
        <v>22</v>
      </c>
      <c r="C237" s="12" t="s">
        <v>16</v>
      </c>
      <c r="D237" s="13">
        <v>45714</v>
      </c>
      <c r="E237">
        <v>11</v>
      </c>
      <c r="F237" s="12" t="s">
        <v>12</v>
      </c>
      <c r="G237" s="12" t="s">
        <v>7</v>
      </c>
      <c r="H237">
        <v>6</v>
      </c>
    </row>
    <row r="238" spans="1:8" hidden="1">
      <c r="A238" s="12" t="s">
        <v>30</v>
      </c>
      <c r="B238" s="12" t="s">
        <v>22</v>
      </c>
      <c r="C238" s="12" t="s">
        <v>18</v>
      </c>
      <c r="D238" s="13">
        <v>45740</v>
      </c>
      <c r="E238">
        <v>25</v>
      </c>
      <c r="F238" s="12" t="s">
        <v>13</v>
      </c>
      <c r="G238" s="12" t="s">
        <v>4</v>
      </c>
      <c r="H238">
        <v>6</v>
      </c>
    </row>
    <row r="239" spans="1:8" hidden="1">
      <c r="A239" s="12" t="s">
        <v>30</v>
      </c>
      <c r="B239" s="12" t="s">
        <v>22</v>
      </c>
      <c r="C239" s="12" t="s">
        <v>16</v>
      </c>
      <c r="D239" s="13">
        <v>45748</v>
      </c>
      <c r="E239">
        <v>31</v>
      </c>
      <c r="F239" s="12" t="s">
        <v>11</v>
      </c>
      <c r="G239" s="12" t="s">
        <v>4</v>
      </c>
      <c r="H239">
        <v>6</v>
      </c>
    </row>
    <row r="240" spans="1:8">
      <c r="A240" s="12" t="s">
        <v>30</v>
      </c>
      <c r="B240" s="12" t="s">
        <v>23</v>
      </c>
      <c r="C240" s="12" t="s">
        <v>16</v>
      </c>
      <c r="D240" s="13">
        <v>45768</v>
      </c>
      <c r="E240">
        <v>59</v>
      </c>
      <c r="F240" s="12" t="s">
        <v>11</v>
      </c>
      <c r="G240" s="12" t="s">
        <v>5</v>
      </c>
      <c r="H240">
        <v>1</v>
      </c>
    </row>
    <row r="241" spans="1:8">
      <c r="A241" s="12" t="s">
        <v>30</v>
      </c>
      <c r="B241" s="12" t="s">
        <v>22</v>
      </c>
      <c r="C241" s="12" t="s">
        <v>16</v>
      </c>
      <c r="D241" s="13">
        <v>45771</v>
      </c>
      <c r="E241">
        <v>68</v>
      </c>
      <c r="F241" s="12" t="s">
        <v>15</v>
      </c>
      <c r="G241" s="12" t="s">
        <v>5</v>
      </c>
      <c r="H241">
        <v>1</v>
      </c>
    </row>
    <row r="242" spans="1:8" hidden="1">
      <c r="A242" s="12" t="s">
        <v>30</v>
      </c>
      <c r="B242" s="12" t="s">
        <v>22</v>
      </c>
      <c r="C242" s="12" t="s">
        <v>16</v>
      </c>
      <c r="D242" s="13">
        <v>45797</v>
      </c>
      <c r="E242">
        <v>102</v>
      </c>
      <c r="F242" s="12" t="s">
        <v>32</v>
      </c>
      <c r="G242" s="12" t="s">
        <v>7</v>
      </c>
      <c r="H242">
        <v>1</v>
      </c>
    </row>
    <row r="243" spans="1:8">
      <c r="A243" s="12" t="s">
        <v>30</v>
      </c>
      <c r="B243" s="12" t="s">
        <v>22</v>
      </c>
      <c r="C243" s="12" t="s">
        <v>16</v>
      </c>
      <c r="D243" s="13">
        <v>45775</v>
      </c>
      <c r="E243">
        <v>72</v>
      </c>
      <c r="F243" s="12" t="s">
        <v>12</v>
      </c>
      <c r="G243" s="12" t="s">
        <v>5</v>
      </c>
      <c r="H243">
        <v>1</v>
      </c>
    </row>
    <row r="244" spans="1:8" hidden="1">
      <c r="A244" s="12" t="s">
        <v>30</v>
      </c>
      <c r="B244" s="12" t="s">
        <v>22</v>
      </c>
      <c r="C244" s="12" t="s">
        <v>18</v>
      </c>
      <c r="D244" s="13">
        <v>45707</v>
      </c>
      <c r="E244">
        <v>1</v>
      </c>
      <c r="F244" s="12" t="s">
        <v>8</v>
      </c>
      <c r="G244" s="12" t="s">
        <v>6</v>
      </c>
      <c r="H244">
        <v>1</v>
      </c>
    </row>
    <row r="245" spans="1:8">
      <c r="A245" s="12" t="s">
        <v>30</v>
      </c>
      <c r="B245" s="12" t="s">
        <v>23</v>
      </c>
      <c r="C245" s="12" t="s">
        <v>16</v>
      </c>
      <c r="D245" s="13">
        <v>45775</v>
      </c>
      <c r="E245">
        <v>74</v>
      </c>
      <c r="F245" s="12" t="s">
        <v>39</v>
      </c>
      <c r="G245" s="12" t="s">
        <v>5</v>
      </c>
      <c r="H245">
        <v>1</v>
      </c>
    </row>
    <row r="246" spans="1:8" hidden="1">
      <c r="A246" s="12" t="s">
        <v>30</v>
      </c>
      <c r="B246" s="12" t="s">
        <v>23</v>
      </c>
      <c r="C246" s="12" t="s">
        <v>16</v>
      </c>
      <c r="D246" s="13">
        <v>45750</v>
      </c>
      <c r="E246">
        <v>34</v>
      </c>
      <c r="F246" s="12" t="s">
        <v>15</v>
      </c>
      <c r="G246" s="12" t="s">
        <v>6</v>
      </c>
      <c r="H246">
        <v>1</v>
      </c>
    </row>
    <row r="247" spans="1:8">
      <c r="A247" s="12" t="s">
        <v>30</v>
      </c>
      <c r="B247" s="12" t="s">
        <v>22</v>
      </c>
      <c r="C247" s="12" t="s">
        <v>16</v>
      </c>
      <c r="D247" s="13">
        <v>45776</v>
      </c>
      <c r="E247">
        <v>79</v>
      </c>
      <c r="F247" s="12" t="s">
        <v>76</v>
      </c>
      <c r="G247" s="12" t="s">
        <v>5</v>
      </c>
      <c r="H247">
        <v>1</v>
      </c>
    </row>
    <row r="248" spans="1:8" hidden="1">
      <c r="A248" s="12" t="s">
        <v>30</v>
      </c>
      <c r="B248" s="12" t="s">
        <v>22</v>
      </c>
      <c r="C248" s="12" t="s">
        <v>16</v>
      </c>
      <c r="D248" s="13">
        <v>45776</v>
      </c>
      <c r="E248">
        <v>79</v>
      </c>
      <c r="F248" s="12" t="s">
        <v>76</v>
      </c>
      <c r="G248" s="12" t="s">
        <v>6</v>
      </c>
      <c r="H248">
        <v>1</v>
      </c>
    </row>
    <row r="249" spans="1:8">
      <c r="A249" s="12" t="s">
        <v>30</v>
      </c>
      <c r="B249" s="12" t="s">
        <v>22</v>
      </c>
      <c r="C249" s="12" t="s">
        <v>16</v>
      </c>
      <c r="D249" s="13">
        <v>45782</v>
      </c>
      <c r="E249">
        <v>90</v>
      </c>
      <c r="F249" s="12" t="s">
        <v>9</v>
      </c>
      <c r="G249" s="12" t="s">
        <v>5</v>
      </c>
      <c r="H249">
        <v>1</v>
      </c>
    </row>
    <row r="250" spans="1:8" hidden="1">
      <c r="A250" s="12" t="s">
        <v>30</v>
      </c>
      <c r="B250" s="12" t="s">
        <v>22</v>
      </c>
      <c r="C250" s="12" t="s">
        <v>16</v>
      </c>
      <c r="D250" s="13">
        <v>45799</v>
      </c>
      <c r="E250">
        <v>104</v>
      </c>
      <c r="F250" s="12" t="s">
        <v>94</v>
      </c>
      <c r="G250" s="12" t="s">
        <v>6</v>
      </c>
      <c r="H250">
        <v>1</v>
      </c>
    </row>
    <row r="251" spans="1:8">
      <c r="A251" s="12" t="s">
        <v>30</v>
      </c>
      <c r="B251" s="12" t="s">
        <v>22</v>
      </c>
      <c r="C251" s="12" t="s">
        <v>16</v>
      </c>
      <c r="D251" s="13">
        <v>45784</v>
      </c>
      <c r="E251">
        <v>93</v>
      </c>
      <c r="F251" s="12" t="s">
        <v>11</v>
      </c>
      <c r="G251" s="12" t="s">
        <v>5</v>
      </c>
      <c r="H251">
        <v>1</v>
      </c>
    </row>
    <row r="252" spans="1:8">
      <c r="A252" s="12" t="s">
        <v>30</v>
      </c>
      <c r="B252" s="12" t="s">
        <v>23</v>
      </c>
      <c r="C252" s="12" t="s">
        <v>16</v>
      </c>
      <c r="D252" s="13">
        <v>45784</v>
      </c>
      <c r="E252">
        <v>95</v>
      </c>
      <c r="F252" s="12" t="s">
        <v>9</v>
      </c>
      <c r="G252" s="12" t="s">
        <v>5</v>
      </c>
      <c r="H252">
        <v>1</v>
      </c>
    </row>
    <row r="253" spans="1:8" hidden="1">
      <c r="A253" s="12" t="s">
        <v>30</v>
      </c>
      <c r="B253" s="12" t="s">
        <v>22</v>
      </c>
      <c r="C253" s="12" t="s">
        <v>16</v>
      </c>
      <c r="D253" s="13">
        <v>45763</v>
      </c>
      <c r="E253">
        <v>51</v>
      </c>
      <c r="F253" s="12" t="s">
        <v>9</v>
      </c>
      <c r="G253" s="12" t="s">
        <v>4</v>
      </c>
      <c r="H253">
        <v>6</v>
      </c>
    </row>
    <row r="254" spans="1:8" hidden="1">
      <c r="A254" s="12" t="s">
        <v>30</v>
      </c>
      <c r="B254" s="12" t="s">
        <v>23</v>
      </c>
      <c r="C254" s="12" t="s">
        <v>16</v>
      </c>
      <c r="D254" s="13">
        <v>45764</v>
      </c>
      <c r="E254">
        <v>54</v>
      </c>
      <c r="F254" s="12" t="s">
        <v>33</v>
      </c>
      <c r="G254" s="12" t="s">
        <v>4</v>
      </c>
      <c r="H254">
        <v>6</v>
      </c>
    </row>
    <row r="255" spans="1:8" hidden="1">
      <c r="A255" s="12" t="s">
        <v>30</v>
      </c>
      <c r="B255" s="12" t="s">
        <v>22</v>
      </c>
      <c r="C255" s="12" t="s">
        <v>16</v>
      </c>
      <c r="D255" s="13">
        <v>45820</v>
      </c>
      <c r="E255">
        <v>109</v>
      </c>
      <c r="F255" s="12" t="s">
        <v>11</v>
      </c>
      <c r="G255" s="12" t="s">
        <v>4</v>
      </c>
      <c r="H255">
        <v>5</v>
      </c>
    </row>
    <row r="256" spans="1:8" hidden="1">
      <c r="A256" s="12" t="s">
        <v>30</v>
      </c>
      <c r="B256" s="12" t="s">
        <v>23</v>
      </c>
      <c r="C256" s="12" t="s">
        <v>16</v>
      </c>
      <c r="D256" s="13">
        <v>45771</v>
      </c>
      <c r="E256">
        <v>66</v>
      </c>
      <c r="F256" s="12" t="s">
        <v>9</v>
      </c>
      <c r="G256" s="12" t="s">
        <v>4</v>
      </c>
      <c r="H256">
        <v>6</v>
      </c>
    </row>
    <row r="257" spans="1:8" hidden="1">
      <c r="A257" s="12" t="s">
        <v>30</v>
      </c>
      <c r="B257" s="12" t="s">
        <v>22</v>
      </c>
      <c r="C257" s="12" t="s">
        <v>16</v>
      </c>
      <c r="D257" s="13">
        <v>45821</v>
      </c>
      <c r="E257">
        <v>110</v>
      </c>
      <c r="F257" s="12" t="s">
        <v>11</v>
      </c>
      <c r="G257" s="12" t="s">
        <v>4</v>
      </c>
      <c r="H257">
        <v>5</v>
      </c>
    </row>
    <row r="258" spans="1:8">
      <c r="A258" s="12" t="s">
        <v>30</v>
      </c>
      <c r="B258" s="12" t="s">
        <v>22</v>
      </c>
      <c r="C258" s="12" t="s">
        <v>16</v>
      </c>
      <c r="D258" s="13">
        <v>45824</v>
      </c>
      <c r="E258">
        <v>112</v>
      </c>
      <c r="F258" s="12" t="s">
        <v>76</v>
      </c>
      <c r="G258" s="12" t="s">
        <v>5</v>
      </c>
      <c r="H258">
        <v>1</v>
      </c>
    </row>
    <row r="259" spans="1:8" hidden="1">
      <c r="A259" s="12" t="s">
        <v>30</v>
      </c>
      <c r="B259" s="12" t="s">
        <v>21</v>
      </c>
      <c r="C259" s="12" t="s">
        <v>16</v>
      </c>
      <c r="D259" s="13">
        <v>45777</v>
      </c>
      <c r="E259">
        <v>81</v>
      </c>
      <c r="F259" s="12" t="s">
        <v>11</v>
      </c>
      <c r="G259" s="12" t="s">
        <v>4</v>
      </c>
      <c r="H259">
        <v>6</v>
      </c>
    </row>
    <row r="260" spans="1:8">
      <c r="A260" s="12" t="s">
        <v>30</v>
      </c>
      <c r="B260" s="12" t="s">
        <v>21</v>
      </c>
      <c r="C260" s="12" t="s">
        <v>16</v>
      </c>
      <c r="D260" s="13">
        <v>45777</v>
      </c>
      <c r="E260">
        <v>81</v>
      </c>
      <c r="F260" s="12" t="s">
        <v>11</v>
      </c>
      <c r="G260" s="12" t="s">
        <v>5</v>
      </c>
      <c r="H260">
        <v>0</v>
      </c>
    </row>
    <row r="261" spans="1:8" hidden="1">
      <c r="A261" s="12" t="s">
        <v>30</v>
      </c>
      <c r="B261" s="12" t="s">
        <v>22</v>
      </c>
      <c r="C261" s="12" t="s">
        <v>16</v>
      </c>
      <c r="D261" s="13">
        <v>45824</v>
      </c>
      <c r="E261">
        <v>112</v>
      </c>
      <c r="F261" s="12" t="s">
        <v>76</v>
      </c>
      <c r="G261" s="12" t="s">
        <v>4</v>
      </c>
      <c r="H261">
        <v>3</v>
      </c>
    </row>
    <row r="262" spans="1:8">
      <c r="A262" s="12" t="s">
        <v>30</v>
      </c>
      <c r="B262" s="12" t="s">
        <v>22</v>
      </c>
      <c r="C262" s="12" t="s">
        <v>16</v>
      </c>
      <c r="D262" s="13">
        <v>45776</v>
      </c>
      <c r="E262">
        <v>76</v>
      </c>
      <c r="F262" s="12" t="s">
        <v>9</v>
      </c>
      <c r="G262" s="12" t="s">
        <v>5</v>
      </c>
      <c r="H262">
        <v>0</v>
      </c>
    </row>
    <row r="263" spans="1:8" hidden="1">
      <c r="A263" s="12" t="s">
        <v>30</v>
      </c>
      <c r="B263" s="12" t="s">
        <v>22</v>
      </c>
      <c r="C263" s="12" t="s">
        <v>16</v>
      </c>
      <c r="D263" s="13">
        <v>45811</v>
      </c>
      <c r="E263">
        <v>105</v>
      </c>
      <c r="F263" s="12" t="s">
        <v>94</v>
      </c>
      <c r="G263" s="12" t="s">
        <v>6</v>
      </c>
      <c r="H263">
        <v>1</v>
      </c>
    </row>
    <row r="264" spans="1:8">
      <c r="A264" s="12" t="s">
        <v>30</v>
      </c>
      <c r="B264" s="12" t="s">
        <v>22</v>
      </c>
      <c r="C264" s="12" t="s">
        <v>16</v>
      </c>
      <c r="D264" s="13">
        <v>45764</v>
      </c>
      <c r="E264">
        <v>53</v>
      </c>
      <c r="F264" s="12" t="s">
        <v>11</v>
      </c>
      <c r="G264" s="12" t="s">
        <v>5</v>
      </c>
      <c r="H264">
        <v>0</v>
      </c>
    </row>
    <row r="265" spans="1:8" hidden="1">
      <c r="A265" s="12" t="s">
        <v>30</v>
      </c>
      <c r="B265" s="12" t="s">
        <v>22</v>
      </c>
      <c r="C265" s="12" t="s">
        <v>16</v>
      </c>
      <c r="D265" s="13">
        <v>45790</v>
      </c>
      <c r="E265">
        <v>97</v>
      </c>
      <c r="F265" s="12" t="s">
        <v>11</v>
      </c>
      <c r="G265" s="12" t="s">
        <v>4</v>
      </c>
      <c r="H265">
        <v>6</v>
      </c>
    </row>
    <row r="266" spans="1:8" hidden="1">
      <c r="A266" s="12" t="s">
        <v>30</v>
      </c>
      <c r="B266" s="12" t="s">
        <v>22</v>
      </c>
      <c r="C266" s="12" t="s">
        <v>16</v>
      </c>
      <c r="D266" s="13">
        <v>45825</v>
      </c>
      <c r="E266">
        <v>114</v>
      </c>
      <c r="F266" s="12" t="s">
        <v>8</v>
      </c>
      <c r="G266" s="12" t="s">
        <v>6</v>
      </c>
      <c r="H266">
        <v>1</v>
      </c>
    </row>
    <row r="267" spans="1:8" hidden="1">
      <c r="A267" s="12" t="s">
        <v>30</v>
      </c>
      <c r="B267" s="12" t="s">
        <v>22</v>
      </c>
      <c r="C267" s="12" t="s">
        <v>16</v>
      </c>
      <c r="D267" s="13">
        <v>45715</v>
      </c>
      <c r="E267">
        <v>13</v>
      </c>
      <c r="F267" s="12" t="s">
        <v>12</v>
      </c>
      <c r="G267" s="12" t="s">
        <v>7</v>
      </c>
      <c r="H267">
        <v>0</v>
      </c>
    </row>
    <row r="268" spans="1:8" hidden="1">
      <c r="A268" s="12" t="s">
        <v>30</v>
      </c>
      <c r="B268" s="12" t="s">
        <v>22</v>
      </c>
      <c r="C268" s="12" t="s">
        <v>16</v>
      </c>
      <c r="D268" s="13">
        <v>45818</v>
      </c>
      <c r="E268">
        <v>107</v>
      </c>
      <c r="F268" s="12" t="s">
        <v>11</v>
      </c>
      <c r="G268" s="12" t="s">
        <v>4</v>
      </c>
      <c r="H268">
        <v>6</v>
      </c>
    </row>
    <row r="269" spans="1:8">
      <c r="A269" s="12" t="s">
        <v>30</v>
      </c>
      <c r="B269" s="12" t="s">
        <v>22</v>
      </c>
      <c r="C269" s="12" t="s">
        <v>16</v>
      </c>
      <c r="D269" s="13">
        <v>45727</v>
      </c>
      <c r="E269">
        <v>22</v>
      </c>
      <c r="F269" s="12" t="s">
        <v>11</v>
      </c>
      <c r="G269" s="12" t="s">
        <v>5</v>
      </c>
      <c r="H269">
        <v>0</v>
      </c>
    </row>
    <row r="270" spans="1:8">
      <c r="A270" s="12" t="s">
        <v>30</v>
      </c>
      <c r="B270" s="12" t="s">
        <v>22</v>
      </c>
      <c r="C270" s="12" t="s">
        <v>18</v>
      </c>
      <c r="D270" s="13">
        <v>45708</v>
      </c>
      <c r="E270">
        <v>4</v>
      </c>
      <c r="F270" s="12" t="s">
        <v>8</v>
      </c>
      <c r="G270" s="12" t="s">
        <v>5</v>
      </c>
      <c r="H270">
        <v>0</v>
      </c>
    </row>
    <row r="271" spans="1:8" hidden="1">
      <c r="A271" s="12" t="s">
        <v>30</v>
      </c>
      <c r="B271" s="12" t="s">
        <v>22</v>
      </c>
      <c r="C271" s="12" t="s">
        <v>16</v>
      </c>
      <c r="D271" s="13">
        <v>45824</v>
      </c>
      <c r="E271">
        <v>112</v>
      </c>
      <c r="F271" s="12" t="s">
        <v>76</v>
      </c>
      <c r="G271" s="12" t="s">
        <v>7</v>
      </c>
      <c r="H271">
        <v>6</v>
      </c>
    </row>
    <row r="272" spans="1:8">
      <c r="A272" s="12" t="s">
        <v>30</v>
      </c>
      <c r="B272" s="12" t="s">
        <v>22</v>
      </c>
      <c r="C272" s="12" t="s">
        <v>18</v>
      </c>
      <c r="D272" s="13">
        <v>45707</v>
      </c>
      <c r="E272">
        <v>2</v>
      </c>
      <c r="F272" s="12" t="s">
        <v>9</v>
      </c>
      <c r="G272" s="12" t="s">
        <v>5</v>
      </c>
      <c r="H272">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B40FE-052D-8547-979C-A956FC17E5E1}">
  <dimension ref="A1:S213"/>
  <sheetViews>
    <sheetView workbookViewId="0">
      <pane xSplit="3" ySplit="1" topLeftCell="D182" activePane="bottomRight" state="frozen"/>
      <selection pane="topRight" activeCell="D1" sqref="D1"/>
      <selection pane="bottomLeft" activeCell="A2" sqref="A2"/>
      <selection pane="bottomRight" activeCell="E197" sqref="E197"/>
    </sheetView>
  </sheetViews>
  <sheetFormatPr baseColWidth="10" defaultRowHeight="16"/>
  <cols>
    <col min="1" max="8" width="10.83203125" style="1"/>
    <col min="9" max="9" width="12.33203125" style="1" bestFit="1" customWidth="1"/>
    <col min="10" max="15" width="10.83203125" style="1"/>
    <col min="16" max="16" width="13.83203125" style="1" bestFit="1" customWidth="1"/>
    <col min="17" max="17" width="16.5" style="1" bestFit="1" customWidth="1"/>
    <col min="18" max="18" width="4.6640625" style="1" bestFit="1" customWidth="1"/>
    <col min="19" max="19" width="12.1640625" style="1" bestFit="1" customWidth="1"/>
    <col min="20" max="16384" width="10.83203125" style="1"/>
  </cols>
  <sheetData>
    <row r="1" spans="1:19">
      <c r="A1" s="1" t="s">
        <v>1</v>
      </c>
      <c r="B1" s="1" t="s">
        <v>3</v>
      </c>
      <c r="C1" s="1" t="s">
        <v>52</v>
      </c>
      <c r="D1" s="1">
        <v>1</v>
      </c>
      <c r="E1" s="1">
        <v>2</v>
      </c>
      <c r="F1" s="1">
        <v>3</v>
      </c>
      <c r="G1" s="1" t="s">
        <v>41</v>
      </c>
      <c r="H1" s="1" t="s">
        <v>83</v>
      </c>
      <c r="I1" s="1" t="s">
        <v>84</v>
      </c>
      <c r="J1" s="1" t="s">
        <v>85</v>
      </c>
      <c r="K1" s="1" t="s">
        <v>87</v>
      </c>
      <c r="L1" s="1" t="s">
        <v>88</v>
      </c>
      <c r="P1"/>
      <c r="Q1"/>
    </row>
    <row r="2" spans="1:19">
      <c r="A2" s="1">
        <v>1</v>
      </c>
      <c r="B2" s="1" t="str">
        <f>INDEX(Scores!$G$2:$G$354, MATCH(Clutch!$A2, Scores!$E$2:$E$354, 0))</f>
        <v>CJQ</v>
      </c>
      <c r="C2" s="1" t="s">
        <v>4</v>
      </c>
      <c r="D2" s="1">
        <f>SUMIFS(INDEX(Scores!$H$2:$N$354, 0, MATCH($C2, Scores!$H$1:$N$1, 0)), Scores!$E$2:$E$354, $A2, Scores!$F$2:$F$354, D$1)</f>
        <v>4</v>
      </c>
      <c r="E2" s="1">
        <f>SUMIFS(INDEX(Scores!$H$2:$N$354, 0, MATCH($C2, Scores!$H$1:$N$1, 0)), Scores!$E$2:$E$354, $A2, Scores!$F$2:$F$354, E$1)</f>
        <v>3</v>
      </c>
      <c r="F2" s="1">
        <f>SUMIFS(INDEX(Scores!$H$2:$N$354, 0, MATCH($C2, Scores!$H$1:$N$1, 0)), Scores!$E$2:$E$354, $A2, Scores!$F$2:$F$354, F$1)</f>
        <v>4</v>
      </c>
      <c r="G2" s="1">
        <f>SUMIFS(INDEX(Scores!$H$2:$N$354, 0, MATCH($C2, Scores!$H$1:$N$1, 0)), Scores!$E$2:$E$354, $A2, Scores!$F$2:$F$354, G$1)</f>
        <v>0</v>
      </c>
      <c r="H2" s="1" t="str">
        <f>IF(FIND("C", B2) &lt; FIND("J", B2), "Caleb", "Joshua")</f>
        <v>Caleb</v>
      </c>
      <c r="I2" s="1">
        <f>IF($H2=$C2, SUM($D2:$E2)-SUM($D3:$E3), SUM($D2:$E2) - SUM($D3:$F3))</f>
        <v>7</v>
      </c>
      <c r="J2" s="1">
        <f>IF($H2=$C2, SUM($D2:$F2)-SUM($D3:$E3), SUM($D2:$F2)-SUM($D3:$F3))</f>
        <v>11</v>
      </c>
      <c r="K2" s="1" t="str">
        <f>IF(I2&lt;=0,IF(J2&gt;=0,1,0),"")</f>
        <v/>
      </c>
      <c r="L2" s="1" t="str">
        <f>IF(I2&gt;3, "&gt;3", IF(I2&lt;-3, "&lt;-3", I2))</f>
        <v>&gt;3</v>
      </c>
      <c r="P2"/>
      <c r="Q2"/>
      <c r="R2"/>
    </row>
    <row r="3" spans="1:19">
      <c r="A3" s="1">
        <v>1</v>
      </c>
      <c r="B3" s="1" t="str">
        <f>INDEX(Scores!$G$2:$G$354, MATCH(Clutch!$A3, Scores!$E$2:$E$354, 0))</f>
        <v>CJQ</v>
      </c>
      <c r="C3" s="1" t="s">
        <v>5</v>
      </c>
      <c r="D3" s="1">
        <f>SUMIFS(INDEX(Scores!$H$2:$N$354, 0, MATCH($C3, Scores!$H$1:$N$1, 0)), Scores!$E$2:$E$354, $A3, Scores!$F$2:$F$354, D$1)</f>
        <v>0</v>
      </c>
      <c r="E3" s="1">
        <f>SUMIFS(INDEX(Scores!$H$2:$N$354, 0, MATCH($C3, Scores!$H$1:$N$1, 0)), Scores!$E$2:$E$354, $A3, Scores!$F$2:$F$354, E$1)</f>
        <v>0</v>
      </c>
      <c r="F3" s="1">
        <f>SUMIFS(INDEX(Scores!$H$2:$N$354, 0, MATCH($C3, Scores!$H$1:$N$1, 0)), Scores!$E$2:$E$354, $A3, Scores!$F$2:$F$354, F$1)</f>
        <v>1</v>
      </c>
      <c r="G3" s="1">
        <f>SUMIFS(INDEX(Scores!$H$2:$N$354, 0, MATCH($C3, Scores!$H$1:$N$1, 0)), Scores!$E$2:$E$354, $A3, Scores!$F$2:$F$354, G$1)</f>
        <v>0</v>
      </c>
      <c r="H3" s="1" t="str">
        <f>IF(FIND("C", B3) &lt; FIND("J", B3), "Caleb", "Joshua")</f>
        <v>Caleb</v>
      </c>
      <c r="I3" s="1">
        <f>IF($H3=$C3, SUM($D3:$E3)-SUM($D2:$E2), SUM($D3:$E3) - SUM($D2:$F2))</f>
        <v>-11</v>
      </c>
      <c r="J3" s="1">
        <f>IF($H3=$C3, SUM($D3:$F3)-SUM($D2:$E2), SUM($D3:$F3)-SUM($D2:$F2))</f>
        <v>-10</v>
      </c>
      <c r="K3" s="1">
        <f t="shared" ref="K3:K66" si="0">IF(I3&lt;=0,IF(J3&gt;=0,1,0),"")</f>
        <v>0</v>
      </c>
      <c r="L3" s="1" t="str">
        <f>IF(I3&gt;3, "&gt;3", IF(I3&lt;-3, "&lt;-3", I3))</f>
        <v>&lt;-3</v>
      </c>
      <c r="P3" s="7" t="s">
        <v>88</v>
      </c>
      <c r="Q3" t="s">
        <v>90</v>
      </c>
      <c r="R3"/>
    </row>
    <row r="4" spans="1:19">
      <c r="A4" s="1">
        <f t="shared" ref="A4:A9" si="1">A2+1</f>
        <v>2</v>
      </c>
      <c r="B4" s="1" t="str">
        <f>INDEX(Scores!$G$2:$G$354, MATCH(Clutch!$A4, Scores!$E$2:$E$354, 0))</f>
        <v>JC</v>
      </c>
      <c r="C4" s="1" t="s">
        <v>4</v>
      </c>
      <c r="D4" s="1">
        <f>SUMIFS(INDEX(Scores!$H$2:$N$354, 0, MATCH($C4, Scores!$H$1:$N$1, 0)), Scores!$E$2:$E$354, $A4, Scores!$F$2:$F$354, D$1)</f>
        <v>8</v>
      </c>
      <c r="E4" s="1">
        <f>SUMIFS(INDEX(Scores!$H$2:$N$354, 0, MATCH($C4, Scores!$H$1:$N$1, 0)), Scores!$E$2:$E$354, $A4, Scores!$F$2:$F$354, E$1)</f>
        <v>5</v>
      </c>
      <c r="F4" s="1">
        <f>SUMIFS(INDEX(Scores!$H$2:$N$354, 0, MATCH($C4, Scores!$H$1:$N$1, 0)), Scores!$E$2:$E$354, $A4, Scores!$F$2:$F$354, F$1)</f>
        <v>3</v>
      </c>
      <c r="G4" s="1">
        <f>SUMIFS(INDEX(Scores!$H$2:$N$354, 0, MATCH($C4, Scores!$H$1:$N$1, 0)), Scores!$E$2:$E$354, $A4, Scores!$F$2:$F$354, G$1)</f>
        <v>0</v>
      </c>
      <c r="H4" s="1" t="str">
        <f>IF(FIND("C", B4) &lt; FIND("J", B4), "Caleb", "Joshua")</f>
        <v>Joshua</v>
      </c>
      <c r="I4" s="1">
        <f>IF($H4=$C4, SUM($D4:$E4)-SUM($D5:$E5), SUM($D4:$E4) - SUM($D5:$F5))</f>
        <v>13</v>
      </c>
      <c r="J4" s="1">
        <f>IF($H4=$C4, SUM($D4:$F4)-SUM($D5:$E5), SUM($D4:$F4)-SUM($D5:$F5))</f>
        <v>16</v>
      </c>
      <c r="K4" s="1" t="str">
        <f t="shared" si="0"/>
        <v/>
      </c>
      <c r="L4" s="1" t="str">
        <f t="shared" ref="L4:L67" si="2">IF(I4&gt;3, "&gt;3", IF(I4&lt;-3, "&lt;-3", I4))</f>
        <v>&gt;3</v>
      </c>
      <c r="P4" s="7" t="s">
        <v>83</v>
      </c>
      <c r="Q4" t="s">
        <v>4</v>
      </c>
      <c r="R4"/>
    </row>
    <row r="5" spans="1:19">
      <c r="A5" s="1">
        <f t="shared" si="1"/>
        <v>2</v>
      </c>
      <c r="B5" s="1" t="str">
        <f>INDEX(Scores!$G$2:$G$354, MATCH(Clutch!$A5, Scores!$E$2:$E$354, 0))</f>
        <v>JC</v>
      </c>
      <c r="C5" s="1" t="s">
        <v>5</v>
      </c>
      <c r="D5" s="1">
        <f>SUMIFS(INDEX(Scores!$H$2:$N$354, 0, MATCH($C5, Scores!$H$1:$N$1, 0)), Scores!$E$2:$E$354, $A5, Scores!$F$2:$F$354, D$1)</f>
        <v>0</v>
      </c>
      <c r="E5" s="1">
        <f>SUMIFS(INDEX(Scores!$H$2:$N$354, 0, MATCH($C5, Scores!$H$1:$N$1, 0)), Scores!$E$2:$E$354, $A5, Scores!$F$2:$F$354, E$1)</f>
        <v>0</v>
      </c>
      <c r="F5" s="1">
        <f>SUMIFS(INDEX(Scores!$H$2:$N$354, 0, MATCH($C5, Scores!$H$1:$N$1, 0)), Scores!$E$2:$E$354, $A5, Scores!$F$2:$F$354, F$1)</f>
        <v>0</v>
      </c>
      <c r="G5" s="1">
        <f>SUMIFS(INDEX(Scores!$H$2:$N$354, 0, MATCH($C5, Scores!$H$1:$N$1, 0)), Scores!$E$2:$E$354, $A5, Scores!$F$2:$F$354, G$1)</f>
        <v>0</v>
      </c>
      <c r="H5" s="1" t="str">
        <f>IF(FIND("C", B5) &lt; FIND("J", B5), "Caleb", "Joshua")</f>
        <v>Joshua</v>
      </c>
      <c r="I5" s="1">
        <f>IF($H5=$C5, SUM($D5:$E5)-SUM($D4:$E4), SUM($D5:$E5) - SUM($D4:$F4))</f>
        <v>-13</v>
      </c>
      <c r="J5" s="1">
        <f>IF($H5=$C5, SUM($D5:$F5)-SUM($D4:$E4), SUM($D5:$F5)-SUM($D4:$F4))</f>
        <v>-13</v>
      </c>
      <c r="K5" s="1">
        <f t="shared" si="0"/>
        <v>0</v>
      </c>
      <c r="L5" s="1" t="str">
        <f t="shared" si="2"/>
        <v>&lt;-3</v>
      </c>
      <c r="P5"/>
      <c r="Q5"/>
      <c r="R5"/>
    </row>
    <row r="6" spans="1:19">
      <c r="A6" s="1">
        <f t="shared" si="1"/>
        <v>3</v>
      </c>
      <c r="B6" s="1" t="str">
        <f>INDEX(Scores!$G$2:$G$354, MATCH(Clutch!$A6, Scores!$E$2:$E$354, 0))</f>
        <v>JC</v>
      </c>
      <c r="C6" s="1" t="s">
        <v>4</v>
      </c>
      <c r="D6" s="1">
        <f>SUMIFS(INDEX(Scores!$H$2:$N$354, 0, MATCH($C6, Scores!$H$1:$N$1, 0)), Scores!$E$2:$E$354, $A6, Scores!$F$2:$F$354, D$1)</f>
        <v>1</v>
      </c>
      <c r="E6" s="1">
        <f>SUMIFS(INDEX(Scores!$H$2:$N$354, 0, MATCH($C6, Scores!$H$1:$N$1, 0)), Scores!$E$2:$E$354, $A6, Scores!$F$2:$F$354, E$1)</f>
        <v>6</v>
      </c>
      <c r="F6" s="1">
        <f>SUMIFS(INDEX(Scores!$H$2:$N$354, 0, MATCH($C6, Scores!$H$1:$N$1, 0)), Scores!$E$2:$E$354, $A6, Scores!$F$2:$F$354, F$1)</f>
        <v>3</v>
      </c>
      <c r="G6" s="1">
        <f>SUMIFS(INDEX(Scores!$H$2:$N$354, 0, MATCH($C6, Scores!$H$1:$N$1, 0)), Scores!$E$2:$E$354, $A6, Scores!$F$2:$F$354, G$1)</f>
        <v>0</v>
      </c>
      <c r="H6" s="1" t="str">
        <f t="shared" ref="H6:H69" si="3">IF(FIND("C", B6) &lt; FIND("J", B6), "Caleb", "Joshua")</f>
        <v>Joshua</v>
      </c>
      <c r="I6" s="1">
        <f t="shared" ref="I6" si="4">IF($H6=$C6, SUM($D6:$E6)-SUM($D7:$E7), SUM($D6:$E6) - SUM($D7:$F7))</f>
        <v>3</v>
      </c>
      <c r="J6" s="1">
        <f t="shared" ref="J6" si="5">IF($H6=$C6, SUM($D6:$F6)-SUM($D7:$E7), SUM($D6:$F6)-SUM($D7:$F7))</f>
        <v>6</v>
      </c>
      <c r="K6" s="1" t="str">
        <f t="shared" si="0"/>
        <v/>
      </c>
      <c r="L6" s="1">
        <f t="shared" si="2"/>
        <v>3</v>
      </c>
      <c r="P6" s="7" t="s">
        <v>86</v>
      </c>
      <c r="Q6" t="s">
        <v>91</v>
      </c>
      <c r="R6" t="s">
        <v>82</v>
      </c>
      <c r="S6" t="s">
        <v>89</v>
      </c>
    </row>
    <row r="7" spans="1:19">
      <c r="A7" s="1">
        <f t="shared" si="1"/>
        <v>3</v>
      </c>
      <c r="B7" s="1" t="str">
        <f>INDEX(Scores!$G$2:$G$354, MATCH(Clutch!$A7, Scores!$E$2:$E$354, 0))</f>
        <v>JC</v>
      </c>
      <c r="C7" s="1" t="s">
        <v>5</v>
      </c>
      <c r="D7" s="1">
        <f>SUMIFS(INDEX(Scores!$H$2:$N$354, 0, MATCH($C7, Scores!$H$1:$N$1, 0)), Scores!$E$2:$E$354, $A7, Scores!$F$2:$F$354, D$1)</f>
        <v>0</v>
      </c>
      <c r="E7" s="1">
        <f>SUMIFS(INDEX(Scores!$H$2:$N$354, 0, MATCH($C7, Scores!$H$1:$N$1, 0)), Scores!$E$2:$E$354, $A7, Scores!$F$2:$F$354, E$1)</f>
        <v>0</v>
      </c>
      <c r="F7" s="1">
        <f>SUMIFS(INDEX(Scores!$H$2:$N$354, 0, MATCH($C7, Scores!$H$1:$N$1, 0)), Scores!$E$2:$E$354, $A7, Scores!$F$2:$F$354, F$1)</f>
        <v>4</v>
      </c>
      <c r="G7" s="1">
        <f>SUMIFS(INDEX(Scores!$H$2:$N$354, 0, MATCH($C7, Scores!$H$1:$N$1, 0)), Scores!$E$2:$E$354, $A7, Scores!$F$2:$F$354, G$1)</f>
        <v>0</v>
      </c>
      <c r="H7" s="1" t="str">
        <f t="shared" si="3"/>
        <v>Joshua</v>
      </c>
      <c r="I7" s="1">
        <f t="shared" ref="I7" si="6">IF($H7=$C7, SUM($D7:$E7)-SUM($D6:$E6), SUM($D7:$E7) - SUM($D6:$F6))</f>
        <v>-7</v>
      </c>
      <c r="J7" s="1">
        <f t="shared" ref="J7" si="7">IF($H7=$C7, SUM($D7:$F7)-SUM($D6:$E6), SUM($D7:$F7)-SUM($D6:$F6))</f>
        <v>-3</v>
      </c>
      <c r="K7" s="1">
        <f t="shared" si="0"/>
        <v>0</v>
      </c>
      <c r="L7" s="1" t="str">
        <f t="shared" si="2"/>
        <v>&lt;-3</v>
      </c>
      <c r="P7" s="8" t="s">
        <v>4</v>
      </c>
      <c r="Q7" s="10">
        <v>7</v>
      </c>
      <c r="R7" s="9">
        <v>3.8571428571428572</v>
      </c>
      <c r="S7" s="9">
        <v>0.8571428571428571</v>
      </c>
    </row>
    <row r="8" spans="1:19">
      <c r="A8" s="1">
        <f t="shared" si="1"/>
        <v>4</v>
      </c>
      <c r="B8" s="1" t="str">
        <f>INDEX(Scores!$G$2:$G$354, MATCH(Clutch!$A8, Scores!$E$2:$E$354, 0))</f>
        <v>CJQ</v>
      </c>
      <c r="C8" s="1" t="s">
        <v>4</v>
      </c>
      <c r="D8" s="1">
        <f>SUMIFS(INDEX(Scores!$H$2:$N$354, 0, MATCH($C8, Scores!$H$1:$N$1, 0)), Scores!$E$2:$E$354, $A8, Scores!$F$2:$F$354, D$1)</f>
        <v>3</v>
      </c>
      <c r="E8" s="1">
        <f>SUMIFS(INDEX(Scores!$H$2:$N$354, 0, MATCH($C8, Scores!$H$1:$N$1, 0)), Scores!$E$2:$E$354, $A8, Scores!$F$2:$F$354, E$1)</f>
        <v>0</v>
      </c>
      <c r="F8" s="1">
        <f>SUMIFS(INDEX(Scores!$H$2:$N$354, 0, MATCH($C8, Scores!$H$1:$N$1, 0)), Scores!$E$2:$E$354, $A8, Scores!$F$2:$F$354, F$1)</f>
        <v>1</v>
      </c>
      <c r="G8" s="1">
        <f>SUMIFS(INDEX(Scores!$H$2:$N$354, 0, MATCH($C8, Scores!$H$1:$N$1, 0)), Scores!$E$2:$E$354, $A8, Scores!$F$2:$F$354, G$1)</f>
        <v>0</v>
      </c>
      <c r="H8" s="1" t="str">
        <f t="shared" si="3"/>
        <v>Caleb</v>
      </c>
      <c r="I8" s="1">
        <f t="shared" ref="I8" si="8">IF($H8=$C8, SUM($D8:$E8)-SUM($D9:$E9), SUM($D8:$E8) - SUM($D9:$F9))</f>
        <v>3</v>
      </c>
      <c r="J8" s="1">
        <f t="shared" ref="J8" si="9">IF($H8=$C8, SUM($D8:$F8)-SUM($D9:$E9), SUM($D8:$F8)-SUM($D9:$F9))</f>
        <v>4</v>
      </c>
      <c r="K8" s="1" t="str">
        <f t="shared" si="0"/>
        <v/>
      </c>
      <c r="L8" s="1">
        <f t="shared" si="2"/>
        <v>3</v>
      </c>
      <c r="P8" s="8" t="s">
        <v>5</v>
      </c>
      <c r="Q8" s="10">
        <v>12</v>
      </c>
      <c r="R8" s="9">
        <v>1.6666666666666667</v>
      </c>
      <c r="S8" s="9">
        <v>0.33333333333333331</v>
      </c>
    </row>
    <row r="9" spans="1:19">
      <c r="A9" s="1">
        <f t="shared" si="1"/>
        <v>4</v>
      </c>
      <c r="B9" s="1" t="str">
        <f>INDEX(Scores!$G$2:$G$354, MATCH(Clutch!$A9, Scores!$E$2:$E$354, 0))</f>
        <v>CJQ</v>
      </c>
      <c r="C9" s="1" t="s">
        <v>5</v>
      </c>
      <c r="D9" s="1">
        <f>SUMIFS(INDEX(Scores!$H$2:$N$354, 0, MATCH($C9, Scores!$H$1:$N$1, 0)), Scores!$E$2:$E$354, $A9, Scores!$F$2:$F$354, D$1)</f>
        <v>0</v>
      </c>
      <c r="E9" s="1">
        <f>SUMIFS(INDEX(Scores!$H$2:$N$354, 0, MATCH($C9, Scores!$H$1:$N$1, 0)), Scores!$E$2:$E$354, $A9, Scores!$F$2:$F$354, E$1)</f>
        <v>0</v>
      </c>
      <c r="F9" s="1">
        <f>SUMIFS(INDEX(Scores!$H$2:$N$354, 0, MATCH($C9, Scores!$H$1:$N$1, 0)), Scores!$E$2:$E$354, $A9, Scores!$F$2:$F$354, F$1)</f>
        <v>0</v>
      </c>
      <c r="G9" s="1">
        <f>SUMIFS(INDEX(Scores!$H$2:$N$354, 0, MATCH($C9, Scores!$H$1:$N$1, 0)), Scores!$E$2:$E$354, $A9, Scores!$F$2:$F$354, G$1)</f>
        <v>0</v>
      </c>
      <c r="H9" s="1" t="str">
        <f t="shared" si="3"/>
        <v>Caleb</v>
      </c>
      <c r="I9" s="1">
        <f t="shared" ref="I9" si="10">IF($H9=$C9, SUM($D9:$E9)-SUM($D8:$E8), SUM($D9:$E9) - SUM($D8:$F8))</f>
        <v>-4</v>
      </c>
      <c r="J9" s="1">
        <f t="shared" ref="J9" si="11">IF($H9=$C9, SUM($D9:$F9)-SUM($D8:$E8), SUM($D9:$F9)-SUM($D8:$F8))</f>
        <v>-4</v>
      </c>
      <c r="K9" s="1">
        <f t="shared" si="0"/>
        <v>0</v>
      </c>
      <c r="L9" s="1" t="str">
        <f t="shared" si="2"/>
        <v>&lt;-3</v>
      </c>
      <c r="P9" s="8" t="s">
        <v>55</v>
      </c>
      <c r="Q9" s="10">
        <v>19</v>
      </c>
      <c r="R9" s="9">
        <v>2.4736842105263159</v>
      </c>
      <c r="S9" s="9">
        <v>0.52631578947368418</v>
      </c>
    </row>
    <row r="10" spans="1:19">
      <c r="A10" s="1">
        <f t="shared" ref="A10:A73" si="12">A8+1</f>
        <v>5</v>
      </c>
      <c r="B10" s="1" t="str">
        <f>INDEX(Scores!$G$2:$G$354, MATCH(Clutch!$A10, Scores!$E$2:$E$354, 0))</f>
        <v>QJC</v>
      </c>
      <c r="C10" s="1" t="s">
        <v>4</v>
      </c>
      <c r="D10" s="1">
        <f>SUMIFS(INDEX(Scores!$H$2:$N$354, 0, MATCH($C10, Scores!$H$1:$N$1, 0)), Scores!$E$2:$E$354, $A10, Scores!$F$2:$F$354, D$1)</f>
        <v>5</v>
      </c>
      <c r="E10" s="1">
        <f>SUMIFS(INDEX(Scores!$H$2:$N$354, 0, MATCH($C10, Scores!$H$1:$N$1, 0)), Scores!$E$2:$E$354, $A10, Scores!$F$2:$F$354, E$1)</f>
        <v>4</v>
      </c>
      <c r="F10" s="1">
        <f>SUMIFS(INDEX(Scores!$H$2:$N$354, 0, MATCH($C10, Scores!$H$1:$N$1, 0)), Scores!$E$2:$E$354, $A10, Scores!$F$2:$F$354, F$1)</f>
        <v>2</v>
      </c>
      <c r="G10" s="1">
        <f>SUMIFS(INDEX(Scores!$H$2:$N$354, 0, MATCH($C10, Scores!$H$1:$N$1, 0)), Scores!$E$2:$E$354, $A10, Scores!$F$2:$F$354, G$1)</f>
        <v>0</v>
      </c>
      <c r="H10" s="1" t="str">
        <f t="shared" si="3"/>
        <v>Joshua</v>
      </c>
      <c r="I10" s="1">
        <f t="shared" ref="I10" si="13">IF($H10=$C10, SUM($D10:$E10)-SUM($D11:$E11), SUM($D10:$E10) - SUM($D11:$F11))</f>
        <v>8</v>
      </c>
      <c r="J10" s="1">
        <f t="shared" ref="J10" si="14">IF($H10=$C10, SUM($D10:$F10)-SUM($D11:$E11), SUM($D10:$F10)-SUM($D11:$F11))</f>
        <v>10</v>
      </c>
      <c r="K10" s="1" t="str">
        <f t="shared" si="0"/>
        <v/>
      </c>
      <c r="L10" s="1" t="str">
        <f t="shared" si="2"/>
        <v>&gt;3</v>
      </c>
      <c r="P10"/>
      <c r="Q10"/>
      <c r="R10"/>
    </row>
    <row r="11" spans="1:19">
      <c r="A11" s="1">
        <f t="shared" si="12"/>
        <v>5</v>
      </c>
      <c r="B11" s="1" t="str">
        <f>INDEX(Scores!$G$2:$G$354, MATCH(Clutch!$A11, Scores!$E$2:$E$354, 0))</f>
        <v>QJC</v>
      </c>
      <c r="C11" s="1" t="s">
        <v>5</v>
      </c>
      <c r="D11" s="1">
        <f>SUMIFS(INDEX(Scores!$H$2:$N$354, 0, MATCH($C11, Scores!$H$1:$N$1, 0)), Scores!$E$2:$E$354, $A11, Scores!$F$2:$F$354, D$1)</f>
        <v>1</v>
      </c>
      <c r="E11" s="1">
        <f>SUMIFS(INDEX(Scores!$H$2:$N$354, 0, MATCH($C11, Scores!$H$1:$N$1, 0)), Scores!$E$2:$E$354, $A11, Scores!$F$2:$F$354, E$1)</f>
        <v>0</v>
      </c>
      <c r="F11" s="1">
        <f>SUMIFS(INDEX(Scores!$H$2:$N$354, 0, MATCH($C11, Scores!$H$1:$N$1, 0)), Scores!$E$2:$E$354, $A11, Scores!$F$2:$F$354, F$1)</f>
        <v>0</v>
      </c>
      <c r="G11" s="1">
        <f>SUMIFS(INDEX(Scores!$H$2:$N$354, 0, MATCH($C11, Scores!$H$1:$N$1, 0)), Scores!$E$2:$E$354, $A11, Scores!$F$2:$F$354, G$1)</f>
        <v>0</v>
      </c>
      <c r="H11" s="1" t="str">
        <f t="shared" si="3"/>
        <v>Joshua</v>
      </c>
      <c r="I11" s="1">
        <f t="shared" ref="I11" si="15">IF($H11=$C11, SUM($D11:$E11)-SUM($D10:$E10), SUM($D11:$E11) - SUM($D10:$F10))</f>
        <v>-8</v>
      </c>
      <c r="J11" s="1">
        <f t="shared" ref="J11" si="16">IF($H11=$C11, SUM($D11:$F11)-SUM($D10:$E10), SUM($D11:$F11)-SUM($D10:$F10))</f>
        <v>-8</v>
      </c>
      <c r="K11" s="1">
        <f t="shared" si="0"/>
        <v>0</v>
      </c>
      <c r="L11" s="1" t="str">
        <f t="shared" si="2"/>
        <v>&lt;-3</v>
      </c>
      <c r="P11"/>
      <c r="Q11"/>
      <c r="R11"/>
    </row>
    <row r="12" spans="1:19">
      <c r="A12" s="1">
        <f t="shared" si="12"/>
        <v>6</v>
      </c>
      <c r="B12" s="1" t="str">
        <f>INDEX(Scores!$G$2:$G$354, MATCH(Clutch!$A12, Scores!$E$2:$E$354, 0))</f>
        <v>JC</v>
      </c>
      <c r="C12" s="1" t="s">
        <v>4</v>
      </c>
      <c r="D12" s="1">
        <f>SUMIFS(INDEX(Scores!$H$2:$N$354, 0, MATCH($C12, Scores!$H$1:$N$1, 0)), Scores!$E$2:$E$354, $A12, Scores!$F$2:$F$354, D$1)</f>
        <v>7</v>
      </c>
      <c r="E12" s="1">
        <f>SUMIFS(INDEX(Scores!$H$2:$N$354, 0, MATCH($C12, Scores!$H$1:$N$1, 0)), Scores!$E$2:$E$354, $A12, Scores!$F$2:$F$354, E$1)</f>
        <v>2</v>
      </c>
      <c r="F12" s="1">
        <f>SUMIFS(INDEX(Scores!$H$2:$N$354, 0, MATCH($C12, Scores!$H$1:$N$1, 0)), Scores!$E$2:$E$354, $A12, Scores!$F$2:$F$354, F$1)</f>
        <v>1</v>
      </c>
      <c r="G12" s="1">
        <f>SUMIFS(INDEX(Scores!$H$2:$N$354, 0, MATCH($C12, Scores!$H$1:$N$1, 0)), Scores!$E$2:$E$354, $A12, Scores!$F$2:$F$354, G$1)</f>
        <v>0</v>
      </c>
      <c r="H12" s="1" t="str">
        <f t="shared" si="3"/>
        <v>Joshua</v>
      </c>
      <c r="I12" s="1">
        <f t="shared" ref="I12" si="17">IF($H12=$C12, SUM($D12:$E12)-SUM($D13:$E13), SUM($D12:$E12) - SUM($D13:$F13))</f>
        <v>5</v>
      </c>
      <c r="J12" s="1">
        <f t="shared" ref="J12" si="18">IF($H12=$C12, SUM($D12:$F12)-SUM($D13:$E13), SUM($D12:$F12)-SUM($D13:$F13))</f>
        <v>6</v>
      </c>
      <c r="K12" s="1" t="str">
        <f t="shared" si="0"/>
        <v/>
      </c>
      <c r="L12" s="1" t="str">
        <f t="shared" si="2"/>
        <v>&gt;3</v>
      </c>
      <c r="P12"/>
      <c r="Q12"/>
      <c r="R12"/>
    </row>
    <row r="13" spans="1:19">
      <c r="A13" s="1">
        <f t="shared" si="12"/>
        <v>6</v>
      </c>
      <c r="B13" s="1" t="str">
        <f>INDEX(Scores!$G$2:$G$354, MATCH(Clutch!$A13, Scores!$E$2:$E$354, 0))</f>
        <v>JC</v>
      </c>
      <c r="C13" s="1" t="s">
        <v>5</v>
      </c>
      <c r="D13" s="1">
        <f>SUMIFS(INDEX(Scores!$H$2:$N$354, 0, MATCH($C13, Scores!$H$1:$N$1, 0)), Scores!$E$2:$E$354, $A13, Scores!$F$2:$F$354, D$1)</f>
        <v>0</v>
      </c>
      <c r="E13" s="1">
        <f>SUMIFS(INDEX(Scores!$H$2:$N$354, 0, MATCH($C13, Scores!$H$1:$N$1, 0)), Scores!$E$2:$E$354, $A13, Scores!$F$2:$F$354, E$1)</f>
        <v>4</v>
      </c>
      <c r="F13" s="1">
        <f>SUMIFS(INDEX(Scores!$H$2:$N$354, 0, MATCH($C13, Scores!$H$1:$N$1, 0)), Scores!$E$2:$E$354, $A13, Scores!$F$2:$F$354, F$1)</f>
        <v>0</v>
      </c>
      <c r="G13" s="1">
        <f>SUMIFS(INDEX(Scores!$H$2:$N$354, 0, MATCH($C13, Scores!$H$1:$N$1, 0)), Scores!$E$2:$E$354, $A13, Scores!$F$2:$F$354, G$1)</f>
        <v>0</v>
      </c>
      <c r="H13" s="1" t="str">
        <f t="shared" si="3"/>
        <v>Joshua</v>
      </c>
      <c r="I13" s="1">
        <f t="shared" ref="I13" si="19">IF($H13=$C13, SUM($D13:$E13)-SUM($D12:$E12), SUM($D13:$E13) - SUM($D12:$F12))</f>
        <v>-5</v>
      </c>
      <c r="J13" s="1">
        <f t="shared" ref="J13" si="20">IF($H13=$C13, SUM($D13:$F13)-SUM($D12:$E12), SUM($D13:$F13)-SUM($D12:$F12))</f>
        <v>-5</v>
      </c>
      <c r="K13" s="1">
        <f t="shared" si="0"/>
        <v>0</v>
      </c>
      <c r="L13" s="1" t="str">
        <f t="shared" si="2"/>
        <v>&lt;-3</v>
      </c>
      <c r="P13"/>
      <c r="Q13"/>
      <c r="R13"/>
    </row>
    <row r="14" spans="1:19">
      <c r="A14" s="1">
        <f t="shared" si="12"/>
        <v>7</v>
      </c>
      <c r="B14" s="1" t="str">
        <f>INDEX(Scores!$G$2:$G$354, MATCH(Clutch!$A14, Scores!$E$2:$E$354, 0))</f>
        <v>CJ</v>
      </c>
      <c r="C14" s="1" t="s">
        <v>4</v>
      </c>
      <c r="D14" s="1">
        <f>SUMIFS(INDEX(Scores!$H$2:$N$354, 0, MATCH($C14, Scores!$H$1:$N$1, 0)), Scores!$E$2:$E$354, $A14, Scores!$F$2:$F$354, D$1)</f>
        <v>0</v>
      </c>
      <c r="E14" s="1">
        <f>SUMIFS(INDEX(Scores!$H$2:$N$354, 0, MATCH($C14, Scores!$H$1:$N$1, 0)), Scores!$E$2:$E$354, $A14, Scores!$F$2:$F$354, E$1)</f>
        <v>5</v>
      </c>
      <c r="F14" s="1">
        <f>SUMIFS(INDEX(Scores!$H$2:$N$354, 0, MATCH($C14, Scores!$H$1:$N$1, 0)), Scores!$E$2:$E$354, $A14, Scores!$F$2:$F$354, F$1)</f>
        <v>0</v>
      </c>
      <c r="G14" s="1">
        <f>SUMIFS(INDEX(Scores!$H$2:$N$354, 0, MATCH($C14, Scores!$H$1:$N$1, 0)), Scores!$E$2:$E$354, $A14, Scores!$F$2:$F$354, G$1)</f>
        <v>0</v>
      </c>
      <c r="H14" s="1" t="str">
        <f t="shared" si="3"/>
        <v>Caleb</v>
      </c>
      <c r="I14" s="1">
        <f t="shared" ref="I14" si="21">IF($H14=$C14, SUM($D14:$E14)-SUM($D15:$E15), SUM($D14:$E14) - SUM($D15:$F15))</f>
        <v>2</v>
      </c>
      <c r="J14" s="1">
        <f t="shared" ref="J14" si="22">IF($H14=$C14, SUM($D14:$F14)-SUM($D15:$E15), SUM($D14:$F14)-SUM($D15:$F15))</f>
        <v>2</v>
      </c>
      <c r="K14" s="1" t="str">
        <f t="shared" si="0"/>
        <v/>
      </c>
      <c r="L14" s="1">
        <f t="shared" si="2"/>
        <v>2</v>
      </c>
      <c r="P14"/>
      <c r="Q14"/>
      <c r="R14"/>
    </row>
    <row r="15" spans="1:19">
      <c r="A15" s="1">
        <f t="shared" si="12"/>
        <v>7</v>
      </c>
      <c r="B15" s="1" t="str">
        <f>INDEX(Scores!$G$2:$G$354, MATCH(Clutch!$A15, Scores!$E$2:$E$354, 0))</f>
        <v>CJ</v>
      </c>
      <c r="C15" s="1" t="s">
        <v>5</v>
      </c>
      <c r="D15" s="1">
        <f>SUMIFS(INDEX(Scores!$H$2:$N$354, 0, MATCH($C15, Scores!$H$1:$N$1, 0)), Scores!$E$2:$E$354, $A15, Scores!$F$2:$F$354, D$1)</f>
        <v>1</v>
      </c>
      <c r="E15" s="1">
        <f>SUMIFS(INDEX(Scores!$H$2:$N$354, 0, MATCH($C15, Scores!$H$1:$N$1, 0)), Scores!$E$2:$E$354, $A15, Scores!$F$2:$F$354, E$1)</f>
        <v>2</v>
      </c>
      <c r="F15" s="1">
        <f>SUMIFS(INDEX(Scores!$H$2:$N$354, 0, MATCH($C15, Scores!$H$1:$N$1, 0)), Scores!$E$2:$E$354, $A15, Scores!$F$2:$F$354, F$1)</f>
        <v>6</v>
      </c>
      <c r="G15" s="1">
        <f>SUMIFS(INDEX(Scores!$H$2:$N$354, 0, MATCH($C15, Scores!$H$1:$N$1, 0)), Scores!$E$2:$E$354, $A15, Scores!$F$2:$F$354, G$1)</f>
        <v>0</v>
      </c>
      <c r="H15" s="1" t="str">
        <f t="shared" si="3"/>
        <v>Caleb</v>
      </c>
      <c r="I15" s="1">
        <f t="shared" ref="I15" si="23">IF($H15=$C15, SUM($D15:$E15)-SUM($D14:$E14), SUM($D15:$E15) - SUM($D14:$F14))</f>
        <v>-2</v>
      </c>
      <c r="J15" s="1">
        <f t="shared" ref="J15" si="24">IF($H15=$C15, SUM($D15:$F15)-SUM($D14:$E14), SUM($D15:$F15)-SUM($D14:$F14))</f>
        <v>4</v>
      </c>
      <c r="K15" s="1">
        <f t="shared" si="0"/>
        <v>1</v>
      </c>
      <c r="L15" s="1">
        <f t="shared" si="2"/>
        <v>-2</v>
      </c>
      <c r="P15"/>
      <c r="Q15"/>
      <c r="R15"/>
    </row>
    <row r="16" spans="1:19">
      <c r="A16" s="1">
        <f t="shared" si="12"/>
        <v>8</v>
      </c>
      <c r="B16" s="1" t="str">
        <f>INDEX(Scores!$G$2:$G$354, MATCH(Clutch!$A16, Scores!$E$2:$E$354, 0))</f>
        <v>CJ</v>
      </c>
      <c r="C16" s="1" t="s">
        <v>4</v>
      </c>
      <c r="D16" s="1">
        <f>SUMIFS(INDEX(Scores!$H$2:$N$354, 0, MATCH($C16, Scores!$H$1:$N$1, 0)), Scores!$E$2:$E$354, $A16, Scores!$F$2:$F$354, D$1)</f>
        <v>0</v>
      </c>
      <c r="E16" s="1">
        <f>SUMIFS(INDEX(Scores!$H$2:$N$354, 0, MATCH($C16, Scores!$H$1:$N$1, 0)), Scores!$E$2:$E$354, $A16, Scores!$F$2:$F$354, E$1)</f>
        <v>3</v>
      </c>
      <c r="F16" s="1">
        <f>SUMIFS(INDEX(Scores!$H$2:$N$354, 0, MATCH($C16, Scores!$H$1:$N$1, 0)), Scores!$E$2:$E$354, $A16, Scores!$F$2:$F$354, F$1)</f>
        <v>3</v>
      </c>
      <c r="G16" s="1">
        <f>SUMIFS(INDEX(Scores!$H$2:$N$354, 0, MATCH($C16, Scores!$H$1:$N$1, 0)), Scores!$E$2:$E$354, $A16, Scores!$F$2:$F$354, G$1)</f>
        <v>0</v>
      </c>
      <c r="H16" s="1" t="str">
        <f t="shared" si="3"/>
        <v>Caleb</v>
      </c>
      <c r="I16" s="1">
        <f t="shared" ref="I16" si="25">IF($H16=$C16, SUM($D16:$E16)-SUM($D17:$E17), SUM($D16:$E16) - SUM($D17:$F17))</f>
        <v>1</v>
      </c>
      <c r="J16" s="1">
        <f t="shared" ref="J16" si="26">IF($H16=$C16, SUM($D16:$F16)-SUM($D17:$E17), SUM($D16:$F16)-SUM($D17:$F17))</f>
        <v>4</v>
      </c>
      <c r="K16" s="1" t="str">
        <f t="shared" si="0"/>
        <v/>
      </c>
      <c r="L16" s="1">
        <f t="shared" si="2"/>
        <v>1</v>
      </c>
      <c r="P16"/>
      <c r="Q16"/>
      <c r="R16"/>
    </row>
    <row r="17" spans="1:18">
      <c r="A17" s="1">
        <f t="shared" si="12"/>
        <v>8</v>
      </c>
      <c r="B17" s="1" t="str">
        <f>INDEX(Scores!$G$2:$G$354, MATCH(Clutch!$A17, Scores!$E$2:$E$354, 0))</f>
        <v>CJ</v>
      </c>
      <c r="C17" s="1" t="s">
        <v>5</v>
      </c>
      <c r="D17" s="1">
        <f>SUMIFS(INDEX(Scores!$H$2:$N$354, 0, MATCH($C17, Scores!$H$1:$N$1, 0)), Scores!$E$2:$E$354, $A17, Scores!$F$2:$F$354, D$1)</f>
        <v>1</v>
      </c>
      <c r="E17" s="1">
        <f>SUMIFS(INDEX(Scores!$H$2:$N$354, 0, MATCH($C17, Scores!$H$1:$N$1, 0)), Scores!$E$2:$E$354, $A17, Scores!$F$2:$F$354, E$1)</f>
        <v>1</v>
      </c>
      <c r="F17" s="1">
        <f>SUMIFS(INDEX(Scores!$H$2:$N$354, 0, MATCH($C17, Scores!$H$1:$N$1, 0)), Scores!$E$2:$E$354, $A17, Scores!$F$2:$F$354, F$1)</f>
        <v>0</v>
      </c>
      <c r="G17" s="1">
        <f>SUMIFS(INDEX(Scores!$H$2:$N$354, 0, MATCH($C17, Scores!$H$1:$N$1, 0)), Scores!$E$2:$E$354, $A17, Scores!$F$2:$F$354, G$1)</f>
        <v>0</v>
      </c>
      <c r="H17" s="1" t="str">
        <f t="shared" si="3"/>
        <v>Caleb</v>
      </c>
      <c r="I17" s="1">
        <f t="shared" ref="I17" si="27">IF($H17=$C17, SUM($D17:$E17)-SUM($D16:$E16), SUM($D17:$E17) - SUM($D16:$F16))</f>
        <v>-4</v>
      </c>
      <c r="J17" s="1">
        <f t="shared" ref="J17" si="28">IF($H17=$C17, SUM($D17:$F17)-SUM($D16:$E16), SUM($D17:$F17)-SUM($D16:$F16))</f>
        <v>-4</v>
      </c>
      <c r="K17" s="1">
        <f t="shared" si="0"/>
        <v>0</v>
      </c>
      <c r="L17" s="1" t="str">
        <f t="shared" si="2"/>
        <v>&lt;-3</v>
      </c>
      <c r="P17"/>
      <c r="Q17"/>
      <c r="R17"/>
    </row>
    <row r="18" spans="1:18">
      <c r="A18" s="1">
        <f t="shared" si="12"/>
        <v>9</v>
      </c>
      <c r="B18" s="1" t="str">
        <f>INDEX(Scores!$G$2:$G$354, MATCH(Clutch!$A18, Scores!$E$2:$E$354, 0))</f>
        <v>CJQ</v>
      </c>
      <c r="C18" s="1" t="s">
        <v>4</v>
      </c>
      <c r="D18" s="1">
        <f>SUMIFS(INDEX(Scores!$H$2:$N$354, 0, MATCH($C18, Scores!$H$1:$N$1, 0)), Scores!$E$2:$E$354, $A18, Scores!$F$2:$F$354, D$1)</f>
        <v>2</v>
      </c>
      <c r="E18" s="1">
        <f>SUMIFS(INDEX(Scores!$H$2:$N$354, 0, MATCH($C18, Scores!$H$1:$N$1, 0)), Scores!$E$2:$E$354, $A18, Scores!$F$2:$F$354, E$1)</f>
        <v>5</v>
      </c>
      <c r="F18" s="1">
        <f>SUMIFS(INDEX(Scores!$H$2:$N$354, 0, MATCH($C18, Scores!$H$1:$N$1, 0)), Scores!$E$2:$E$354, $A18, Scores!$F$2:$F$354, F$1)</f>
        <v>2</v>
      </c>
      <c r="G18" s="1">
        <f>SUMIFS(INDEX(Scores!$H$2:$N$354, 0, MATCH($C18, Scores!$H$1:$N$1, 0)), Scores!$E$2:$E$354, $A18, Scores!$F$2:$F$354, G$1)</f>
        <v>0</v>
      </c>
      <c r="H18" s="1" t="str">
        <f t="shared" si="3"/>
        <v>Caleb</v>
      </c>
      <c r="I18" s="1">
        <f t="shared" ref="I18" si="29">IF($H18=$C18, SUM($D18:$E18)-SUM($D19:$E19), SUM($D18:$E18) - SUM($D19:$F19))</f>
        <v>3</v>
      </c>
      <c r="J18" s="1">
        <f t="shared" ref="J18" si="30">IF($H18=$C18, SUM($D18:$F18)-SUM($D19:$E19), SUM($D18:$F18)-SUM($D19:$F19))</f>
        <v>5</v>
      </c>
      <c r="K18" s="1" t="str">
        <f t="shared" si="0"/>
        <v/>
      </c>
      <c r="L18" s="1">
        <f t="shared" si="2"/>
        <v>3</v>
      </c>
      <c r="P18"/>
      <c r="Q18"/>
      <c r="R18"/>
    </row>
    <row r="19" spans="1:18">
      <c r="A19" s="1">
        <f t="shared" si="12"/>
        <v>9</v>
      </c>
      <c r="B19" s="1" t="str">
        <f>INDEX(Scores!$G$2:$G$354, MATCH(Clutch!$A19, Scores!$E$2:$E$354, 0))</f>
        <v>CJQ</v>
      </c>
      <c r="C19" s="1" t="s">
        <v>5</v>
      </c>
      <c r="D19" s="1">
        <f>SUMIFS(INDEX(Scores!$H$2:$N$354, 0, MATCH($C19, Scores!$H$1:$N$1, 0)), Scores!$E$2:$E$354, $A19, Scores!$F$2:$F$354, D$1)</f>
        <v>1</v>
      </c>
      <c r="E19" s="1">
        <f>SUMIFS(INDEX(Scores!$H$2:$N$354, 0, MATCH($C19, Scores!$H$1:$N$1, 0)), Scores!$E$2:$E$354, $A19, Scores!$F$2:$F$354, E$1)</f>
        <v>3</v>
      </c>
      <c r="F19" s="1">
        <f>SUMIFS(INDEX(Scores!$H$2:$N$354, 0, MATCH($C19, Scores!$H$1:$N$1, 0)), Scores!$E$2:$E$354, $A19, Scores!$F$2:$F$354, F$1)</f>
        <v>7</v>
      </c>
      <c r="G19" s="1">
        <f>SUMIFS(INDEX(Scores!$H$2:$N$354, 0, MATCH($C19, Scores!$H$1:$N$1, 0)), Scores!$E$2:$E$354, $A19, Scores!$F$2:$F$354, G$1)</f>
        <v>0</v>
      </c>
      <c r="H19" s="1" t="str">
        <f t="shared" si="3"/>
        <v>Caleb</v>
      </c>
      <c r="I19" s="1">
        <f t="shared" ref="I19" si="31">IF($H19=$C19, SUM($D19:$E19)-SUM($D18:$E18), SUM($D19:$E19) - SUM($D18:$F18))</f>
        <v>-5</v>
      </c>
      <c r="J19" s="1">
        <f t="shared" ref="J19" si="32">IF($H19=$C19, SUM($D19:$F19)-SUM($D18:$E18), SUM($D19:$F19)-SUM($D18:$F18))</f>
        <v>2</v>
      </c>
      <c r="K19" s="1">
        <f t="shared" si="0"/>
        <v>1</v>
      </c>
      <c r="L19" s="1" t="str">
        <f t="shared" si="2"/>
        <v>&lt;-3</v>
      </c>
      <c r="P19"/>
      <c r="Q19"/>
      <c r="R19"/>
    </row>
    <row r="20" spans="1:18">
      <c r="A20" s="1">
        <f t="shared" si="12"/>
        <v>10</v>
      </c>
      <c r="B20" s="1" t="str">
        <f>INDEX(Scores!$G$2:$G$354, MATCH(Clutch!$A20, Scores!$E$2:$E$354, 0))</f>
        <v>CJ</v>
      </c>
      <c r="C20" s="1" t="s">
        <v>4</v>
      </c>
      <c r="D20" s="1">
        <f>SUMIFS(INDEX(Scores!$H$2:$N$354, 0, MATCH($C20, Scores!$H$1:$N$1, 0)), Scores!$E$2:$E$354, $A20, Scores!$F$2:$F$354, D$1)</f>
        <v>0</v>
      </c>
      <c r="E20" s="1">
        <f>SUMIFS(INDEX(Scores!$H$2:$N$354, 0, MATCH($C20, Scores!$H$1:$N$1, 0)), Scores!$E$2:$E$354, $A20, Scores!$F$2:$F$354, E$1)</f>
        <v>3</v>
      </c>
      <c r="F20" s="1">
        <f>SUMIFS(INDEX(Scores!$H$2:$N$354, 0, MATCH($C20, Scores!$H$1:$N$1, 0)), Scores!$E$2:$E$354, $A20, Scores!$F$2:$F$354, F$1)</f>
        <v>3</v>
      </c>
      <c r="G20" s="1">
        <f>SUMIFS(INDEX(Scores!$H$2:$N$354, 0, MATCH($C20, Scores!$H$1:$N$1, 0)), Scores!$E$2:$E$354, $A20, Scores!$F$2:$F$354, G$1)</f>
        <v>0</v>
      </c>
      <c r="H20" s="1" t="str">
        <f t="shared" si="3"/>
        <v>Caleb</v>
      </c>
      <c r="I20" s="1">
        <f t="shared" ref="I20" si="33">IF($H20=$C20, SUM($D20:$E20)-SUM($D21:$E21), SUM($D20:$E20) - SUM($D21:$F21))</f>
        <v>2</v>
      </c>
      <c r="J20" s="1">
        <f t="shared" ref="J20" si="34">IF($H20=$C20, SUM($D20:$F20)-SUM($D21:$E21), SUM($D20:$F20)-SUM($D21:$F21))</f>
        <v>5</v>
      </c>
      <c r="K20" s="1" t="str">
        <f t="shared" si="0"/>
        <v/>
      </c>
      <c r="L20" s="1">
        <f t="shared" si="2"/>
        <v>2</v>
      </c>
      <c r="P20"/>
      <c r="Q20"/>
      <c r="R20"/>
    </row>
    <row r="21" spans="1:18">
      <c r="A21" s="1">
        <f t="shared" si="12"/>
        <v>10</v>
      </c>
      <c r="B21" s="1" t="str">
        <f>INDEX(Scores!$G$2:$G$354, MATCH(Clutch!$A21, Scores!$E$2:$E$354, 0))</f>
        <v>CJ</v>
      </c>
      <c r="C21" s="1" t="s">
        <v>5</v>
      </c>
      <c r="D21" s="1">
        <f>SUMIFS(INDEX(Scores!$H$2:$N$354, 0, MATCH($C21, Scores!$H$1:$N$1, 0)), Scores!$E$2:$E$354, $A21, Scores!$F$2:$F$354, D$1)</f>
        <v>1</v>
      </c>
      <c r="E21" s="1">
        <f>SUMIFS(INDEX(Scores!$H$2:$N$354, 0, MATCH($C21, Scores!$H$1:$N$1, 0)), Scores!$E$2:$E$354, $A21, Scores!$F$2:$F$354, E$1)</f>
        <v>0</v>
      </c>
      <c r="F21" s="1">
        <f>SUMIFS(INDEX(Scores!$H$2:$N$354, 0, MATCH($C21, Scores!$H$1:$N$1, 0)), Scores!$E$2:$E$354, $A21, Scores!$F$2:$F$354, F$1)</f>
        <v>0</v>
      </c>
      <c r="G21" s="1">
        <f>SUMIFS(INDEX(Scores!$H$2:$N$354, 0, MATCH($C21, Scores!$H$1:$N$1, 0)), Scores!$E$2:$E$354, $A21, Scores!$F$2:$F$354, G$1)</f>
        <v>0</v>
      </c>
      <c r="H21" s="1" t="str">
        <f t="shared" si="3"/>
        <v>Caleb</v>
      </c>
      <c r="I21" s="1">
        <f t="shared" ref="I21" si="35">IF($H21=$C21, SUM($D21:$E21)-SUM($D20:$E20), SUM($D21:$E21) - SUM($D20:$F20))</f>
        <v>-5</v>
      </c>
      <c r="J21" s="1">
        <f t="shared" ref="J21" si="36">IF($H21=$C21, SUM($D21:$F21)-SUM($D20:$E20), SUM($D21:$F21)-SUM($D20:$F20))</f>
        <v>-5</v>
      </c>
      <c r="K21" s="1">
        <f t="shared" si="0"/>
        <v>0</v>
      </c>
      <c r="L21" s="1" t="str">
        <f t="shared" si="2"/>
        <v>&lt;-3</v>
      </c>
      <c r="P21"/>
      <c r="Q21"/>
      <c r="R21"/>
    </row>
    <row r="22" spans="1:18">
      <c r="A22" s="1">
        <f t="shared" si="12"/>
        <v>11</v>
      </c>
      <c r="B22" s="1" t="str">
        <f>INDEX(Scores!$G$2:$G$354, MATCH(Clutch!$A22, Scores!$E$2:$E$354, 0))</f>
        <v>DCJ</v>
      </c>
      <c r="C22" s="1" t="s">
        <v>4</v>
      </c>
      <c r="D22" s="1">
        <f>SUMIFS(INDEX(Scores!$H$2:$N$354, 0, MATCH($C22, Scores!$H$1:$N$1, 0)), Scores!$E$2:$E$354, $A22, Scores!$F$2:$F$354, D$1)</f>
        <v>5</v>
      </c>
      <c r="E22" s="1">
        <f>SUMIFS(INDEX(Scores!$H$2:$N$354, 0, MATCH($C22, Scores!$H$1:$N$1, 0)), Scores!$E$2:$E$354, $A22, Scores!$F$2:$F$354, E$1)</f>
        <v>6</v>
      </c>
      <c r="F22" s="1">
        <f>SUMIFS(INDEX(Scores!$H$2:$N$354, 0, MATCH($C22, Scores!$H$1:$N$1, 0)), Scores!$E$2:$E$354, $A22, Scores!$F$2:$F$354, F$1)</f>
        <v>3</v>
      </c>
      <c r="G22" s="1">
        <f>SUMIFS(INDEX(Scores!$H$2:$N$354, 0, MATCH($C22, Scores!$H$1:$N$1, 0)), Scores!$E$2:$E$354, $A22, Scores!$F$2:$F$354, G$1)</f>
        <v>0</v>
      </c>
      <c r="H22" s="1" t="str">
        <f t="shared" si="3"/>
        <v>Caleb</v>
      </c>
      <c r="I22" s="1">
        <f t="shared" ref="I22" si="37">IF($H22=$C22, SUM($D22:$E22)-SUM($D23:$E23), SUM($D22:$E22) - SUM($D23:$F23))</f>
        <v>9</v>
      </c>
      <c r="J22" s="1">
        <f t="shared" ref="J22" si="38">IF($H22=$C22, SUM($D22:$F22)-SUM($D23:$E23), SUM($D22:$F22)-SUM($D23:$F23))</f>
        <v>12</v>
      </c>
      <c r="K22" s="1" t="str">
        <f t="shared" si="0"/>
        <v/>
      </c>
      <c r="L22" s="1" t="str">
        <f t="shared" si="2"/>
        <v>&gt;3</v>
      </c>
      <c r="P22"/>
      <c r="Q22"/>
      <c r="R22"/>
    </row>
    <row r="23" spans="1:18">
      <c r="A23" s="1">
        <f t="shared" si="12"/>
        <v>11</v>
      </c>
      <c r="B23" s="1" t="str">
        <f>INDEX(Scores!$G$2:$G$354, MATCH(Clutch!$A23, Scores!$E$2:$E$354, 0))</f>
        <v>DCJ</v>
      </c>
      <c r="C23" s="1" t="s">
        <v>5</v>
      </c>
      <c r="D23" s="1">
        <f>SUMIFS(INDEX(Scores!$H$2:$N$354, 0, MATCH($C23, Scores!$H$1:$N$1, 0)), Scores!$E$2:$E$354, $A23, Scores!$F$2:$F$354, D$1)</f>
        <v>0</v>
      </c>
      <c r="E23" s="1">
        <f>SUMIFS(INDEX(Scores!$H$2:$N$354, 0, MATCH($C23, Scores!$H$1:$N$1, 0)), Scores!$E$2:$E$354, $A23, Scores!$F$2:$F$354, E$1)</f>
        <v>2</v>
      </c>
      <c r="F23" s="1">
        <f>SUMIFS(INDEX(Scores!$H$2:$N$354, 0, MATCH($C23, Scores!$H$1:$N$1, 0)), Scores!$E$2:$E$354, $A23, Scores!$F$2:$F$354, F$1)</f>
        <v>3</v>
      </c>
      <c r="G23" s="1">
        <f>SUMIFS(INDEX(Scores!$H$2:$N$354, 0, MATCH($C23, Scores!$H$1:$N$1, 0)), Scores!$E$2:$E$354, $A23, Scores!$F$2:$F$354, G$1)</f>
        <v>0</v>
      </c>
      <c r="H23" s="1" t="str">
        <f t="shared" si="3"/>
        <v>Caleb</v>
      </c>
      <c r="I23" s="1">
        <f t="shared" ref="I23" si="39">IF($H23=$C23, SUM($D23:$E23)-SUM($D22:$E22), SUM($D23:$E23) - SUM($D22:$F22))</f>
        <v>-12</v>
      </c>
      <c r="J23" s="1">
        <f t="shared" ref="J23" si="40">IF($H23=$C23, SUM($D23:$F23)-SUM($D22:$E22), SUM($D23:$F23)-SUM($D22:$F22))</f>
        <v>-9</v>
      </c>
      <c r="K23" s="1">
        <f t="shared" si="0"/>
        <v>0</v>
      </c>
      <c r="L23" s="1" t="str">
        <f t="shared" si="2"/>
        <v>&lt;-3</v>
      </c>
      <c r="P23"/>
      <c r="Q23"/>
      <c r="R23"/>
    </row>
    <row r="24" spans="1:18">
      <c r="A24" s="1">
        <f t="shared" si="12"/>
        <v>12</v>
      </c>
      <c r="B24" s="1" t="str">
        <f>INDEX(Scores!$G$2:$G$354, MATCH(Clutch!$A24, Scores!$E$2:$E$354, 0))</f>
        <v>CJD</v>
      </c>
      <c r="C24" s="1" t="s">
        <v>4</v>
      </c>
      <c r="D24" s="1">
        <f>SUMIFS(INDEX(Scores!$H$2:$N$354, 0, MATCH($C24, Scores!$H$1:$N$1, 0)), Scores!$E$2:$E$354, $A24, Scores!$F$2:$F$354, D$1)</f>
        <v>1</v>
      </c>
      <c r="E24" s="1">
        <f>SUMIFS(INDEX(Scores!$H$2:$N$354, 0, MATCH($C24, Scores!$H$1:$N$1, 0)), Scores!$E$2:$E$354, $A24, Scores!$F$2:$F$354, E$1)</f>
        <v>6</v>
      </c>
      <c r="F24" s="1">
        <f>SUMIFS(INDEX(Scores!$H$2:$N$354, 0, MATCH($C24, Scores!$H$1:$N$1, 0)), Scores!$E$2:$E$354, $A24, Scores!$F$2:$F$354, F$1)</f>
        <v>3</v>
      </c>
      <c r="G24" s="1">
        <f>SUMIFS(INDEX(Scores!$H$2:$N$354, 0, MATCH($C24, Scores!$H$1:$N$1, 0)), Scores!$E$2:$E$354, $A24, Scores!$F$2:$F$354, G$1)</f>
        <v>0</v>
      </c>
      <c r="H24" s="1" t="str">
        <f t="shared" si="3"/>
        <v>Caleb</v>
      </c>
      <c r="I24" s="1">
        <f t="shared" ref="I24" si="41">IF($H24=$C24, SUM($D24:$E24)-SUM($D25:$E25), SUM($D24:$E24) - SUM($D25:$F25))</f>
        <v>6</v>
      </c>
      <c r="J24" s="1">
        <f t="shared" ref="J24" si="42">IF($H24=$C24, SUM($D24:$F24)-SUM($D25:$E25), SUM($D24:$F24)-SUM($D25:$F25))</f>
        <v>9</v>
      </c>
      <c r="K24" s="1" t="str">
        <f t="shared" si="0"/>
        <v/>
      </c>
      <c r="L24" s="1" t="str">
        <f t="shared" si="2"/>
        <v>&gt;3</v>
      </c>
      <c r="P24"/>
      <c r="Q24"/>
      <c r="R24"/>
    </row>
    <row r="25" spans="1:18">
      <c r="A25" s="1">
        <f t="shared" si="12"/>
        <v>12</v>
      </c>
      <c r="B25" s="1" t="str">
        <f>INDEX(Scores!$G$2:$G$354, MATCH(Clutch!$A25, Scores!$E$2:$E$354, 0))</f>
        <v>CJD</v>
      </c>
      <c r="C25" s="1" t="s">
        <v>5</v>
      </c>
      <c r="D25" s="1">
        <f>SUMIFS(INDEX(Scores!$H$2:$N$354, 0, MATCH($C25, Scores!$H$1:$N$1, 0)), Scores!$E$2:$E$354, $A25, Scores!$F$2:$F$354, D$1)</f>
        <v>0</v>
      </c>
      <c r="E25" s="1">
        <f>SUMIFS(INDEX(Scores!$H$2:$N$354, 0, MATCH($C25, Scores!$H$1:$N$1, 0)), Scores!$E$2:$E$354, $A25, Scores!$F$2:$F$354, E$1)</f>
        <v>1</v>
      </c>
      <c r="F25" s="1">
        <f>SUMIFS(INDEX(Scores!$H$2:$N$354, 0, MATCH($C25, Scores!$H$1:$N$1, 0)), Scores!$E$2:$E$354, $A25, Scores!$F$2:$F$354, F$1)</f>
        <v>2</v>
      </c>
      <c r="G25" s="1">
        <f>SUMIFS(INDEX(Scores!$H$2:$N$354, 0, MATCH($C25, Scores!$H$1:$N$1, 0)), Scores!$E$2:$E$354, $A25, Scores!$F$2:$F$354, G$1)</f>
        <v>0</v>
      </c>
      <c r="H25" s="1" t="str">
        <f t="shared" si="3"/>
        <v>Caleb</v>
      </c>
      <c r="I25" s="1">
        <f t="shared" ref="I25" si="43">IF($H25=$C25, SUM($D25:$E25)-SUM($D24:$E24), SUM($D25:$E25) - SUM($D24:$F24))</f>
        <v>-9</v>
      </c>
      <c r="J25" s="1">
        <f t="shared" ref="J25" si="44">IF($H25=$C25, SUM($D25:$F25)-SUM($D24:$E24), SUM($D25:$F25)-SUM($D24:$F24))</f>
        <v>-7</v>
      </c>
      <c r="K25" s="1">
        <f t="shared" si="0"/>
        <v>0</v>
      </c>
      <c r="L25" s="1" t="str">
        <f t="shared" si="2"/>
        <v>&lt;-3</v>
      </c>
      <c r="P25"/>
      <c r="Q25"/>
      <c r="R25"/>
    </row>
    <row r="26" spans="1:18">
      <c r="A26" s="1">
        <f t="shared" si="12"/>
        <v>13</v>
      </c>
      <c r="B26" s="1" t="str">
        <f>INDEX(Scores!$G$2:$G$354, MATCH(Clutch!$A26, Scores!$E$2:$E$354, 0))</f>
        <v>DCJ</v>
      </c>
      <c r="C26" s="1" t="s">
        <v>4</v>
      </c>
      <c r="D26" s="1">
        <f>SUMIFS(INDEX(Scores!$H$2:$N$354, 0, MATCH($C26, Scores!$H$1:$N$1, 0)), Scores!$E$2:$E$354, $A26, Scores!$F$2:$F$354, D$1)</f>
        <v>3</v>
      </c>
      <c r="E26" s="1">
        <f>SUMIFS(INDEX(Scores!$H$2:$N$354, 0, MATCH($C26, Scores!$H$1:$N$1, 0)), Scores!$E$2:$E$354, $A26, Scores!$F$2:$F$354, E$1)</f>
        <v>5</v>
      </c>
      <c r="F26" s="1">
        <f>SUMIFS(INDEX(Scores!$H$2:$N$354, 0, MATCH($C26, Scores!$H$1:$N$1, 0)), Scores!$E$2:$E$354, $A26, Scores!$F$2:$F$354, F$1)</f>
        <v>3</v>
      </c>
      <c r="G26" s="1">
        <f>SUMIFS(INDEX(Scores!$H$2:$N$354, 0, MATCH($C26, Scores!$H$1:$N$1, 0)), Scores!$E$2:$E$354, $A26, Scores!$F$2:$F$354, G$1)</f>
        <v>0</v>
      </c>
      <c r="H26" s="1" t="str">
        <f t="shared" si="3"/>
        <v>Caleb</v>
      </c>
      <c r="I26" s="1">
        <f t="shared" ref="I26" si="45">IF($H26=$C26, SUM($D26:$E26)-SUM($D27:$E27), SUM($D26:$E26) - SUM($D27:$F27))</f>
        <v>7</v>
      </c>
      <c r="J26" s="1">
        <f t="shared" ref="J26" si="46">IF($H26=$C26, SUM($D26:$F26)-SUM($D27:$E27), SUM($D26:$F26)-SUM($D27:$F27))</f>
        <v>10</v>
      </c>
      <c r="K26" s="1" t="str">
        <f t="shared" si="0"/>
        <v/>
      </c>
      <c r="L26" s="1" t="str">
        <f t="shared" si="2"/>
        <v>&gt;3</v>
      </c>
      <c r="P26"/>
      <c r="Q26"/>
      <c r="R26"/>
    </row>
    <row r="27" spans="1:18">
      <c r="A27" s="1">
        <f t="shared" si="12"/>
        <v>13</v>
      </c>
      <c r="B27" s="1" t="str">
        <f>INDEX(Scores!$G$2:$G$354, MATCH(Clutch!$A27, Scores!$E$2:$E$354, 0))</f>
        <v>DCJ</v>
      </c>
      <c r="C27" s="1" t="s">
        <v>5</v>
      </c>
      <c r="D27" s="1">
        <f>SUMIFS(INDEX(Scores!$H$2:$N$354, 0, MATCH($C27, Scores!$H$1:$N$1, 0)), Scores!$E$2:$E$354, $A27, Scores!$F$2:$F$354, D$1)</f>
        <v>0</v>
      </c>
      <c r="E27" s="1">
        <f>SUMIFS(INDEX(Scores!$H$2:$N$354, 0, MATCH($C27, Scores!$H$1:$N$1, 0)), Scores!$E$2:$E$354, $A27, Scores!$F$2:$F$354, E$1)</f>
        <v>1</v>
      </c>
      <c r="F27" s="1">
        <f>SUMIFS(INDEX(Scores!$H$2:$N$354, 0, MATCH($C27, Scores!$H$1:$N$1, 0)), Scores!$E$2:$E$354, $A27, Scores!$F$2:$F$354, F$1)</f>
        <v>0</v>
      </c>
      <c r="G27" s="1">
        <f>SUMIFS(INDEX(Scores!$H$2:$N$354, 0, MATCH($C27, Scores!$H$1:$N$1, 0)), Scores!$E$2:$E$354, $A27, Scores!$F$2:$F$354, G$1)</f>
        <v>0</v>
      </c>
      <c r="H27" s="1" t="str">
        <f t="shared" si="3"/>
        <v>Caleb</v>
      </c>
      <c r="I27" s="1">
        <f t="shared" ref="I27" si="47">IF($H27=$C27, SUM($D27:$E27)-SUM($D26:$E26), SUM($D27:$E27) - SUM($D26:$F26))</f>
        <v>-10</v>
      </c>
      <c r="J27" s="1">
        <f t="shared" ref="J27" si="48">IF($H27=$C27, SUM($D27:$F27)-SUM($D26:$E26), SUM($D27:$F27)-SUM($D26:$F26))</f>
        <v>-10</v>
      </c>
      <c r="K27" s="1">
        <f t="shared" si="0"/>
        <v>0</v>
      </c>
      <c r="L27" s="1" t="str">
        <f t="shared" si="2"/>
        <v>&lt;-3</v>
      </c>
      <c r="P27"/>
      <c r="Q27"/>
      <c r="R27"/>
    </row>
    <row r="28" spans="1:18">
      <c r="A28" s="1">
        <f t="shared" si="12"/>
        <v>14</v>
      </c>
      <c r="B28" s="1" t="str">
        <f>INDEX(Scores!$G$2:$G$354, MATCH(Clutch!$A28, Scores!$E$2:$E$354, 0))</f>
        <v>JC</v>
      </c>
      <c r="C28" s="1" t="s">
        <v>4</v>
      </c>
      <c r="D28" s="1">
        <f>SUMIFS(INDEX(Scores!$H$2:$N$354, 0, MATCH($C28, Scores!$H$1:$N$1, 0)), Scores!$E$2:$E$354, $A28, Scores!$F$2:$F$354, D$1)</f>
        <v>5</v>
      </c>
      <c r="E28" s="1">
        <f>SUMIFS(INDEX(Scores!$H$2:$N$354, 0, MATCH($C28, Scores!$H$1:$N$1, 0)), Scores!$E$2:$E$354, $A28, Scores!$F$2:$F$354, E$1)</f>
        <v>3</v>
      </c>
      <c r="F28" s="1">
        <f>SUMIFS(INDEX(Scores!$H$2:$N$354, 0, MATCH($C28, Scores!$H$1:$N$1, 0)), Scores!$E$2:$E$354, $A28, Scores!$F$2:$F$354, F$1)</f>
        <v>3</v>
      </c>
      <c r="G28" s="1">
        <f>SUMIFS(INDEX(Scores!$H$2:$N$354, 0, MATCH($C28, Scores!$H$1:$N$1, 0)), Scores!$E$2:$E$354, $A28, Scores!$F$2:$F$354, G$1)</f>
        <v>0</v>
      </c>
      <c r="H28" s="1" t="str">
        <f t="shared" si="3"/>
        <v>Joshua</v>
      </c>
      <c r="I28" s="1">
        <f t="shared" ref="I28" si="49">IF($H28=$C28, SUM($D28:$E28)-SUM($D29:$E29), SUM($D28:$E28) - SUM($D29:$F29))</f>
        <v>5</v>
      </c>
      <c r="J28" s="1">
        <f t="shared" ref="J28" si="50">IF($H28=$C28, SUM($D28:$F28)-SUM($D29:$E29), SUM($D28:$F28)-SUM($D29:$F29))</f>
        <v>8</v>
      </c>
      <c r="K28" s="1" t="str">
        <f t="shared" si="0"/>
        <v/>
      </c>
      <c r="L28" s="1" t="str">
        <f t="shared" si="2"/>
        <v>&gt;3</v>
      </c>
      <c r="P28"/>
      <c r="Q28"/>
      <c r="R28"/>
    </row>
    <row r="29" spans="1:18">
      <c r="A29" s="1">
        <f t="shared" si="12"/>
        <v>14</v>
      </c>
      <c r="B29" s="1" t="str">
        <f>INDEX(Scores!$G$2:$G$354, MATCH(Clutch!$A29, Scores!$E$2:$E$354, 0))</f>
        <v>JC</v>
      </c>
      <c r="C29" s="1" t="s">
        <v>5</v>
      </c>
      <c r="D29" s="1">
        <f>SUMIFS(INDEX(Scores!$H$2:$N$354, 0, MATCH($C29, Scores!$H$1:$N$1, 0)), Scores!$E$2:$E$354, $A29, Scores!$F$2:$F$354, D$1)</f>
        <v>1</v>
      </c>
      <c r="E29" s="1">
        <f>SUMIFS(INDEX(Scores!$H$2:$N$354, 0, MATCH($C29, Scores!$H$1:$N$1, 0)), Scores!$E$2:$E$354, $A29, Scores!$F$2:$F$354, E$1)</f>
        <v>1</v>
      </c>
      <c r="F29" s="1">
        <f>SUMIFS(INDEX(Scores!$H$2:$N$354, 0, MATCH($C29, Scores!$H$1:$N$1, 0)), Scores!$E$2:$E$354, $A29, Scores!$F$2:$F$354, F$1)</f>
        <v>1</v>
      </c>
      <c r="G29" s="1">
        <f>SUMIFS(INDEX(Scores!$H$2:$N$354, 0, MATCH($C29, Scores!$H$1:$N$1, 0)), Scores!$E$2:$E$354, $A29, Scores!$F$2:$F$354, G$1)</f>
        <v>0</v>
      </c>
      <c r="H29" s="1" t="str">
        <f t="shared" si="3"/>
        <v>Joshua</v>
      </c>
      <c r="I29" s="1">
        <f t="shared" ref="I29" si="51">IF($H29=$C29, SUM($D29:$E29)-SUM($D28:$E28), SUM($D29:$E29) - SUM($D28:$F28))</f>
        <v>-6</v>
      </c>
      <c r="J29" s="1">
        <f t="shared" ref="J29" si="52">IF($H29=$C29, SUM($D29:$F29)-SUM($D28:$E28), SUM($D29:$F29)-SUM($D28:$F28))</f>
        <v>-5</v>
      </c>
      <c r="K29" s="1">
        <f t="shared" si="0"/>
        <v>0</v>
      </c>
      <c r="L29" s="1" t="str">
        <f t="shared" si="2"/>
        <v>&lt;-3</v>
      </c>
      <c r="P29"/>
      <c r="Q29"/>
      <c r="R29"/>
    </row>
    <row r="30" spans="1:18">
      <c r="A30" s="1">
        <f t="shared" si="12"/>
        <v>15</v>
      </c>
      <c r="B30" s="1" t="str">
        <f>INDEX(Scores!$G$2:$G$354, MATCH(Clutch!$A30, Scores!$E$2:$E$354, 0))</f>
        <v>CJ</v>
      </c>
      <c r="C30" s="1" t="s">
        <v>4</v>
      </c>
      <c r="D30" s="1">
        <f>SUMIFS(INDEX(Scores!$H$2:$N$354, 0, MATCH($C30, Scores!$H$1:$N$1, 0)), Scores!$E$2:$E$354, $A30, Scores!$F$2:$F$354, D$1)</f>
        <v>2</v>
      </c>
      <c r="E30" s="1">
        <f>SUMIFS(INDEX(Scores!$H$2:$N$354, 0, MATCH($C30, Scores!$H$1:$N$1, 0)), Scores!$E$2:$E$354, $A30, Scores!$F$2:$F$354, E$1)</f>
        <v>3</v>
      </c>
      <c r="F30" s="1">
        <f>SUMIFS(INDEX(Scores!$H$2:$N$354, 0, MATCH($C30, Scores!$H$1:$N$1, 0)), Scores!$E$2:$E$354, $A30, Scores!$F$2:$F$354, F$1)</f>
        <v>0</v>
      </c>
      <c r="G30" s="1">
        <f>SUMIFS(INDEX(Scores!$H$2:$N$354, 0, MATCH($C30, Scores!$H$1:$N$1, 0)), Scores!$E$2:$E$354, $A30, Scores!$F$2:$F$354, G$1)</f>
        <v>0</v>
      </c>
      <c r="H30" s="1" t="str">
        <f t="shared" si="3"/>
        <v>Caleb</v>
      </c>
      <c r="I30" s="1">
        <f t="shared" ref="I30" si="53">IF($H30=$C30, SUM($D30:$E30)-SUM($D31:$E31), SUM($D30:$E30) - SUM($D31:$F31))</f>
        <v>4</v>
      </c>
      <c r="J30" s="1">
        <f t="shared" ref="J30" si="54">IF($H30=$C30, SUM($D30:$F30)-SUM($D31:$E31), SUM($D30:$F30)-SUM($D31:$F31))</f>
        <v>4</v>
      </c>
      <c r="K30" s="1" t="str">
        <f t="shared" si="0"/>
        <v/>
      </c>
      <c r="L30" s="1" t="str">
        <f t="shared" si="2"/>
        <v>&gt;3</v>
      </c>
      <c r="P30"/>
      <c r="Q30"/>
      <c r="R30"/>
    </row>
    <row r="31" spans="1:18">
      <c r="A31" s="1">
        <f t="shared" si="12"/>
        <v>15</v>
      </c>
      <c r="B31" s="1" t="str">
        <f>INDEX(Scores!$G$2:$G$354, MATCH(Clutch!$A31, Scores!$E$2:$E$354, 0))</f>
        <v>CJ</v>
      </c>
      <c r="C31" s="1" t="s">
        <v>5</v>
      </c>
      <c r="D31" s="1">
        <f>SUMIFS(INDEX(Scores!$H$2:$N$354, 0, MATCH($C31, Scores!$H$1:$N$1, 0)), Scores!$E$2:$E$354, $A31, Scores!$F$2:$F$354, D$1)</f>
        <v>1</v>
      </c>
      <c r="E31" s="1">
        <f>SUMIFS(INDEX(Scores!$H$2:$N$354, 0, MATCH($C31, Scores!$H$1:$N$1, 0)), Scores!$E$2:$E$354, $A31, Scores!$F$2:$F$354, E$1)</f>
        <v>0</v>
      </c>
      <c r="F31" s="1">
        <f>SUMIFS(INDEX(Scores!$H$2:$N$354, 0, MATCH($C31, Scores!$H$1:$N$1, 0)), Scores!$E$2:$E$354, $A31, Scores!$F$2:$F$354, F$1)</f>
        <v>2</v>
      </c>
      <c r="G31" s="1">
        <f>SUMIFS(INDEX(Scores!$H$2:$N$354, 0, MATCH($C31, Scores!$H$1:$N$1, 0)), Scores!$E$2:$E$354, $A31, Scores!$F$2:$F$354, G$1)</f>
        <v>0</v>
      </c>
      <c r="H31" s="1" t="str">
        <f t="shared" si="3"/>
        <v>Caleb</v>
      </c>
      <c r="I31" s="1">
        <f t="shared" ref="I31" si="55">IF($H31=$C31, SUM($D31:$E31)-SUM($D30:$E30), SUM($D31:$E31) - SUM($D30:$F30))</f>
        <v>-4</v>
      </c>
      <c r="J31" s="1">
        <f t="shared" ref="J31" si="56">IF($H31=$C31, SUM($D31:$F31)-SUM($D30:$E30), SUM($D31:$F31)-SUM($D30:$F30))</f>
        <v>-2</v>
      </c>
      <c r="K31" s="1">
        <f t="shared" si="0"/>
        <v>0</v>
      </c>
      <c r="L31" s="1" t="str">
        <f t="shared" si="2"/>
        <v>&lt;-3</v>
      </c>
      <c r="P31"/>
      <c r="Q31"/>
      <c r="R31"/>
    </row>
    <row r="32" spans="1:18">
      <c r="A32" s="1">
        <f t="shared" si="12"/>
        <v>16</v>
      </c>
      <c r="B32" s="1" t="str">
        <f>INDEX(Scores!$G$2:$G$354, MATCH(Clutch!$A32, Scores!$E$2:$E$354, 0))</f>
        <v>DJC</v>
      </c>
      <c r="C32" s="1" t="s">
        <v>4</v>
      </c>
      <c r="D32" s="1">
        <f>SUMIFS(INDEX(Scores!$H$2:$N$354, 0, MATCH($C32, Scores!$H$1:$N$1, 0)), Scores!$E$2:$E$354, $A32, Scores!$F$2:$F$354, D$1)</f>
        <v>3</v>
      </c>
      <c r="E32" s="1">
        <f>SUMIFS(INDEX(Scores!$H$2:$N$354, 0, MATCH($C32, Scores!$H$1:$N$1, 0)), Scores!$E$2:$E$354, $A32, Scores!$F$2:$F$354, E$1)</f>
        <v>6</v>
      </c>
      <c r="F32" s="1">
        <f>SUMIFS(INDEX(Scores!$H$2:$N$354, 0, MATCH($C32, Scores!$H$1:$N$1, 0)), Scores!$E$2:$E$354, $A32, Scores!$F$2:$F$354, F$1)</f>
        <v>0</v>
      </c>
      <c r="G32" s="1">
        <f>SUMIFS(INDEX(Scores!$H$2:$N$354, 0, MATCH($C32, Scores!$H$1:$N$1, 0)), Scores!$E$2:$E$354, $A32, Scores!$F$2:$F$354, G$1)</f>
        <v>0</v>
      </c>
      <c r="H32" s="1" t="str">
        <f t="shared" si="3"/>
        <v>Joshua</v>
      </c>
      <c r="I32" s="1">
        <f t="shared" ref="I32" si="57">IF($H32=$C32, SUM($D32:$E32)-SUM($D33:$E33), SUM($D32:$E32) - SUM($D33:$F33))</f>
        <v>8</v>
      </c>
      <c r="J32" s="1">
        <f t="shared" ref="J32" si="58">IF($H32=$C32, SUM($D32:$F32)-SUM($D33:$E33), SUM($D32:$F32)-SUM($D33:$F33))</f>
        <v>8</v>
      </c>
      <c r="K32" s="1" t="str">
        <f t="shared" si="0"/>
        <v/>
      </c>
      <c r="L32" s="1" t="str">
        <f t="shared" si="2"/>
        <v>&gt;3</v>
      </c>
      <c r="P32"/>
      <c r="Q32"/>
      <c r="R32"/>
    </row>
    <row r="33" spans="1:12">
      <c r="A33" s="1">
        <f t="shared" si="12"/>
        <v>16</v>
      </c>
      <c r="B33" s="1" t="str">
        <f>INDEX(Scores!$G$2:$G$354, MATCH(Clutch!$A33, Scores!$E$2:$E$354, 0))</f>
        <v>DJC</v>
      </c>
      <c r="C33" s="1" t="s">
        <v>5</v>
      </c>
      <c r="D33" s="1">
        <f>SUMIFS(INDEX(Scores!$H$2:$N$354, 0, MATCH($C33, Scores!$H$1:$N$1, 0)), Scores!$E$2:$E$354, $A33, Scores!$F$2:$F$354, D$1)</f>
        <v>1</v>
      </c>
      <c r="E33" s="1">
        <f>SUMIFS(INDEX(Scores!$H$2:$N$354, 0, MATCH($C33, Scores!$H$1:$N$1, 0)), Scores!$E$2:$E$354, $A33, Scores!$F$2:$F$354, E$1)</f>
        <v>0</v>
      </c>
      <c r="F33" s="1">
        <f>SUMIFS(INDEX(Scores!$H$2:$N$354, 0, MATCH($C33, Scores!$H$1:$N$1, 0)), Scores!$E$2:$E$354, $A33, Scores!$F$2:$F$354, F$1)</f>
        <v>0</v>
      </c>
      <c r="G33" s="1">
        <f>SUMIFS(INDEX(Scores!$H$2:$N$354, 0, MATCH($C33, Scores!$H$1:$N$1, 0)), Scores!$E$2:$E$354, $A33, Scores!$F$2:$F$354, G$1)</f>
        <v>0</v>
      </c>
      <c r="H33" s="1" t="str">
        <f t="shared" si="3"/>
        <v>Joshua</v>
      </c>
      <c r="I33" s="1">
        <f t="shared" ref="I33" si="59">IF($H33=$C33, SUM($D33:$E33)-SUM($D32:$E32), SUM($D33:$E33) - SUM($D32:$F32))</f>
        <v>-8</v>
      </c>
      <c r="J33" s="1">
        <f t="shared" ref="J33" si="60">IF($H33=$C33, SUM($D33:$F33)-SUM($D32:$E32), SUM($D33:$F33)-SUM($D32:$F32))</f>
        <v>-8</v>
      </c>
      <c r="K33" s="1">
        <f t="shared" si="0"/>
        <v>0</v>
      </c>
      <c r="L33" s="1" t="str">
        <f t="shared" si="2"/>
        <v>&lt;-3</v>
      </c>
    </row>
    <row r="34" spans="1:12">
      <c r="A34" s="1">
        <f t="shared" si="12"/>
        <v>17</v>
      </c>
      <c r="B34" s="1" t="str">
        <f>INDEX(Scores!$G$2:$G$354, MATCH(Clutch!$A34, Scores!$E$2:$E$354, 0))</f>
        <v>JC</v>
      </c>
      <c r="C34" s="1" t="s">
        <v>4</v>
      </c>
      <c r="D34" s="1">
        <f>SUMIFS(INDEX(Scores!$H$2:$N$354, 0, MATCH($C34, Scores!$H$1:$N$1, 0)), Scores!$E$2:$E$354, $A34, Scores!$F$2:$F$354, D$1)</f>
        <v>5</v>
      </c>
      <c r="E34" s="1">
        <f>SUMIFS(INDEX(Scores!$H$2:$N$354, 0, MATCH($C34, Scores!$H$1:$N$1, 0)), Scores!$E$2:$E$354, $A34, Scores!$F$2:$F$354, E$1)</f>
        <v>0</v>
      </c>
      <c r="F34" s="1">
        <f>SUMIFS(INDEX(Scores!$H$2:$N$354, 0, MATCH($C34, Scores!$H$1:$N$1, 0)), Scores!$E$2:$E$354, $A34, Scores!$F$2:$F$354, F$1)</f>
        <v>3</v>
      </c>
      <c r="G34" s="1">
        <f>SUMIFS(INDEX(Scores!$H$2:$N$354, 0, MATCH($C34, Scores!$H$1:$N$1, 0)), Scores!$E$2:$E$354, $A34, Scores!$F$2:$F$354, G$1)</f>
        <v>0</v>
      </c>
      <c r="H34" s="1" t="str">
        <f t="shared" si="3"/>
        <v>Joshua</v>
      </c>
      <c r="I34" s="1">
        <f t="shared" ref="I34" si="61">IF($H34=$C34, SUM($D34:$E34)-SUM($D35:$E35), SUM($D34:$E34) - SUM($D35:$F35))</f>
        <v>4</v>
      </c>
      <c r="J34" s="1">
        <f t="shared" ref="J34" si="62">IF($H34=$C34, SUM($D34:$F34)-SUM($D35:$E35), SUM($D34:$F34)-SUM($D35:$F35))</f>
        <v>7</v>
      </c>
      <c r="K34" s="1" t="str">
        <f t="shared" si="0"/>
        <v/>
      </c>
      <c r="L34" s="1" t="str">
        <f t="shared" si="2"/>
        <v>&gt;3</v>
      </c>
    </row>
    <row r="35" spans="1:12">
      <c r="A35" s="1">
        <f t="shared" si="12"/>
        <v>17</v>
      </c>
      <c r="B35" s="1" t="str">
        <f>INDEX(Scores!$G$2:$G$354, MATCH(Clutch!$A35, Scores!$E$2:$E$354, 0))</f>
        <v>JC</v>
      </c>
      <c r="C35" s="1" t="s">
        <v>5</v>
      </c>
      <c r="D35" s="1">
        <f>SUMIFS(INDEX(Scores!$H$2:$N$354, 0, MATCH($C35, Scores!$H$1:$N$1, 0)), Scores!$E$2:$E$354, $A35, Scores!$F$2:$F$354, D$1)</f>
        <v>0</v>
      </c>
      <c r="E35" s="1">
        <f>SUMIFS(INDEX(Scores!$H$2:$N$354, 0, MATCH($C35, Scores!$H$1:$N$1, 0)), Scores!$E$2:$E$354, $A35, Scores!$F$2:$F$354, E$1)</f>
        <v>1</v>
      </c>
      <c r="F35" s="1">
        <f>SUMIFS(INDEX(Scores!$H$2:$N$354, 0, MATCH($C35, Scores!$H$1:$N$1, 0)), Scores!$E$2:$E$354, $A35, Scores!$F$2:$F$354, F$1)</f>
        <v>0</v>
      </c>
      <c r="G35" s="1">
        <f>SUMIFS(INDEX(Scores!$H$2:$N$354, 0, MATCH($C35, Scores!$H$1:$N$1, 0)), Scores!$E$2:$E$354, $A35, Scores!$F$2:$F$354, G$1)</f>
        <v>0</v>
      </c>
      <c r="H35" s="1" t="str">
        <f t="shared" si="3"/>
        <v>Joshua</v>
      </c>
      <c r="I35" s="1">
        <f t="shared" ref="I35" si="63">IF($H35=$C35, SUM($D35:$E35)-SUM($D34:$E34), SUM($D35:$E35) - SUM($D34:$F34))</f>
        <v>-4</v>
      </c>
      <c r="J35" s="1">
        <f t="shared" ref="J35" si="64">IF($H35=$C35, SUM($D35:$F35)-SUM($D34:$E34), SUM($D35:$F35)-SUM($D34:$F34))</f>
        <v>-4</v>
      </c>
      <c r="K35" s="1">
        <f t="shared" si="0"/>
        <v>0</v>
      </c>
      <c r="L35" s="1" t="str">
        <f t="shared" si="2"/>
        <v>&lt;-3</v>
      </c>
    </row>
    <row r="36" spans="1:12">
      <c r="A36" s="1">
        <f t="shared" si="12"/>
        <v>18</v>
      </c>
      <c r="B36" s="1" t="str">
        <f>INDEX(Scores!$G$2:$G$354, MATCH(Clutch!$A36, Scores!$E$2:$E$354, 0))</f>
        <v>CJ</v>
      </c>
      <c r="C36" s="1" t="s">
        <v>4</v>
      </c>
      <c r="D36" s="1">
        <f>SUMIFS(INDEX(Scores!$H$2:$N$354, 0, MATCH($C36, Scores!$H$1:$N$1, 0)), Scores!$E$2:$E$354, $A36, Scores!$F$2:$F$354, D$1)</f>
        <v>5</v>
      </c>
      <c r="E36" s="1">
        <f>SUMIFS(INDEX(Scores!$H$2:$N$354, 0, MATCH($C36, Scores!$H$1:$N$1, 0)), Scores!$E$2:$E$354, $A36, Scores!$F$2:$F$354, E$1)</f>
        <v>4</v>
      </c>
      <c r="F36" s="1">
        <f>SUMIFS(INDEX(Scores!$H$2:$N$354, 0, MATCH($C36, Scores!$H$1:$N$1, 0)), Scores!$E$2:$E$354, $A36, Scores!$F$2:$F$354, F$1)</f>
        <v>0</v>
      </c>
      <c r="G36" s="1">
        <f>SUMIFS(INDEX(Scores!$H$2:$N$354, 0, MATCH($C36, Scores!$H$1:$N$1, 0)), Scores!$E$2:$E$354, $A36, Scores!$F$2:$F$354, G$1)</f>
        <v>0</v>
      </c>
      <c r="H36" s="1" t="str">
        <f t="shared" si="3"/>
        <v>Caleb</v>
      </c>
      <c r="I36" s="1">
        <f t="shared" ref="I36" si="65">IF($H36=$C36, SUM($D36:$E36)-SUM($D37:$E37), SUM($D36:$E36) - SUM($D37:$F37))</f>
        <v>8</v>
      </c>
      <c r="J36" s="1">
        <f t="shared" ref="J36" si="66">IF($H36=$C36, SUM($D36:$F36)-SUM($D37:$E37), SUM($D36:$F36)-SUM($D37:$F37))</f>
        <v>8</v>
      </c>
      <c r="K36" s="1" t="str">
        <f t="shared" si="0"/>
        <v/>
      </c>
      <c r="L36" s="1" t="str">
        <f t="shared" si="2"/>
        <v>&gt;3</v>
      </c>
    </row>
    <row r="37" spans="1:12">
      <c r="A37" s="1">
        <f t="shared" si="12"/>
        <v>18</v>
      </c>
      <c r="B37" s="1" t="str">
        <f>INDEX(Scores!$G$2:$G$354, MATCH(Clutch!$A37, Scores!$E$2:$E$354, 0))</f>
        <v>CJ</v>
      </c>
      <c r="C37" s="1" t="s">
        <v>5</v>
      </c>
      <c r="D37" s="1">
        <f>SUMIFS(INDEX(Scores!$H$2:$N$354, 0, MATCH($C37, Scores!$H$1:$N$1, 0)), Scores!$E$2:$E$354, $A37, Scores!$F$2:$F$354, D$1)</f>
        <v>1</v>
      </c>
      <c r="E37" s="1">
        <f>SUMIFS(INDEX(Scores!$H$2:$N$354, 0, MATCH($C37, Scores!$H$1:$N$1, 0)), Scores!$E$2:$E$354, $A37, Scores!$F$2:$F$354, E$1)</f>
        <v>0</v>
      </c>
      <c r="F37" s="1">
        <f>SUMIFS(INDEX(Scores!$H$2:$N$354, 0, MATCH($C37, Scores!$H$1:$N$1, 0)), Scores!$E$2:$E$354, $A37, Scores!$F$2:$F$354, F$1)</f>
        <v>3</v>
      </c>
      <c r="G37" s="1">
        <f>SUMIFS(INDEX(Scores!$H$2:$N$354, 0, MATCH($C37, Scores!$H$1:$N$1, 0)), Scores!$E$2:$E$354, $A37, Scores!$F$2:$F$354, G$1)</f>
        <v>0</v>
      </c>
      <c r="H37" s="1" t="str">
        <f t="shared" si="3"/>
        <v>Caleb</v>
      </c>
      <c r="I37" s="1">
        <f t="shared" ref="I37" si="67">IF($H37=$C37, SUM($D37:$E37)-SUM($D36:$E36), SUM($D37:$E37) - SUM($D36:$F36))</f>
        <v>-8</v>
      </c>
      <c r="J37" s="1">
        <f t="shared" ref="J37" si="68">IF($H37=$C37, SUM($D37:$F37)-SUM($D36:$E36), SUM($D37:$F37)-SUM($D36:$F36))</f>
        <v>-5</v>
      </c>
      <c r="K37" s="1">
        <f t="shared" si="0"/>
        <v>0</v>
      </c>
      <c r="L37" s="1" t="str">
        <f t="shared" si="2"/>
        <v>&lt;-3</v>
      </c>
    </row>
    <row r="38" spans="1:12">
      <c r="A38" s="1">
        <f t="shared" si="12"/>
        <v>19</v>
      </c>
      <c r="B38" s="1" t="str">
        <f>INDEX(Scores!$G$2:$G$354, MATCH(Clutch!$A38, Scores!$E$2:$E$354, 0))</f>
        <v>JC</v>
      </c>
      <c r="C38" s="1" t="s">
        <v>4</v>
      </c>
      <c r="D38" s="1">
        <f>SUMIFS(INDEX(Scores!$H$2:$N$354, 0, MATCH($C38, Scores!$H$1:$N$1, 0)), Scores!$E$2:$E$354, $A38, Scores!$F$2:$F$354, D$1)</f>
        <v>0</v>
      </c>
      <c r="E38" s="1">
        <f>SUMIFS(INDEX(Scores!$H$2:$N$354, 0, MATCH($C38, Scores!$H$1:$N$1, 0)), Scores!$E$2:$E$354, $A38, Scores!$F$2:$F$354, E$1)</f>
        <v>2</v>
      </c>
      <c r="F38" s="1">
        <f>SUMIFS(INDEX(Scores!$H$2:$N$354, 0, MATCH($C38, Scores!$H$1:$N$1, 0)), Scores!$E$2:$E$354, $A38, Scores!$F$2:$F$354, F$1)</f>
        <v>3</v>
      </c>
      <c r="G38" s="1">
        <f>SUMIFS(INDEX(Scores!$H$2:$N$354, 0, MATCH($C38, Scores!$H$1:$N$1, 0)), Scores!$E$2:$E$354, $A38, Scores!$F$2:$F$354, G$1)</f>
        <v>0</v>
      </c>
      <c r="H38" s="1" t="str">
        <f t="shared" si="3"/>
        <v>Joshua</v>
      </c>
      <c r="I38" s="1">
        <f t="shared" ref="I38" si="69">IF($H38=$C38, SUM($D38:$E38)-SUM($D39:$E39), SUM($D38:$E38) - SUM($D39:$F39))</f>
        <v>-6</v>
      </c>
      <c r="J38" s="1">
        <f t="shared" ref="J38" si="70">IF($H38=$C38, SUM($D38:$F38)-SUM($D39:$E39), SUM($D38:$F38)-SUM($D39:$F39))</f>
        <v>-3</v>
      </c>
      <c r="K38" s="1">
        <f t="shared" si="0"/>
        <v>0</v>
      </c>
      <c r="L38" s="1" t="str">
        <f t="shared" si="2"/>
        <v>&lt;-3</v>
      </c>
    </row>
    <row r="39" spans="1:12">
      <c r="A39" s="1">
        <f t="shared" si="12"/>
        <v>19</v>
      </c>
      <c r="B39" s="1" t="str">
        <f>INDEX(Scores!$G$2:$G$354, MATCH(Clutch!$A39, Scores!$E$2:$E$354, 0))</f>
        <v>JC</v>
      </c>
      <c r="C39" s="1" t="s">
        <v>5</v>
      </c>
      <c r="D39" s="1">
        <f>SUMIFS(INDEX(Scores!$H$2:$N$354, 0, MATCH($C39, Scores!$H$1:$N$1, 0)), Scores!$E$2:$E$354, $A39, Scores!$F$2:$F$354, D$1)</f>
        <v>4</v>
      </c>
      <c r="E39" s="1">
        <f>SUMIFS(INDEX(Scores!$H$2:$N$354, 0, MATCH($C39, Scores!$H$1:$N$1, 0)), Scores!$E$2:$E$354, $A39, Scores!$F$2:$F$354, E$1)</f>
        <v>1</v>
      </c>
      <c r="F39" s="1">
        <f>SUMIFS(INDEX(Scores!$H$2:$N$354, 0, MATCH($C39, Scores!$H$1:$N$1, 0)), Scores!$E$2:$E$354, $A39, Scores!$F$2:$F$354, F$1)</f>
        <v>3</v>
      </c>
      <c r="G39" s="1">
        <f>SUMIFS(INDEX(Scores!$H$2:$N$354, 0, MATCH($C39, Scores!$H$1:$N$1, 0)), Scores!$E$2:$E$354, $A39, Scores!$F$2:$F$354, G$1)</f>
        <v>0</v>
      </c>
      <c r="H39" s="1" t="str">
        <f t="shared" si="3"/>
        <v>Joshua</v>
      </c>
      <c r="I39" s="1">
        <f t="shared" ref="I39" si="71">IF($H39=$C39, SUM($D39:$E39)-SUM($D38:$E38), SUM($D39:$E39) - SUM($D38:$F38))</f>
        <v>3</v>
      </c>
      <c r="J39" s="1">
        <f t="shared" ref="J39" si="72">IF($H39=$C39, SUM($D39:$F39)-SUM($D38:$E38), SUM($D39:$F39)-SUM($D38:$F38))</f>
        <v>6</v>
      </c>
      <c r="K39" s="1" t="str">
        <f t="shared" si="0"/>
        <v/>
      </c>
      <c r="L39" s="1">
        <f t="shared" si="2"/>
        <v>3</v>
      </c>
    </row>
    <row r="40" spans="1:12">
      <c r="A40" s="1">
        <f t="shared" si="12"/>
        <v>20</v>
      </c>
      <c r="B40" s="1" t="str">
        <f>INDEX(Scores!$G$2:$G$354, MATCH(Clutch!$A40, Scores!$E$2:$E$354, 0))</f>
        <v>JC</v>
      </c>
      <c r="C40" s="1" t="s">
        <v>4</v>
      </c>
      <c r="D40" s="1">
        <f>SUMIFS(INDEX(Scores!$H$2:$N$354, 0, MATCH($C40, Scores!$H$1:$N$1, 0)), Scores!$E$2:$E$354, $A40, Scores!$F$2:$F$354, D$1)</f>
        <v>1</v>
      </c>
      <c r="E40" s="1">
        <f>SUMIFS(INDEX(Scores!$H$2:$N$354, 0, MATCH($C40, Scores!$H$1:$N$1, 0)), Scores!$E$2:$E$354, $A40, Scores!$F$2:$F$354, E$1)</f>
        <v>1</v>
      </c>
      <c r="F40" s="1">
        <f>SUMIFS(INDEX(Scores!$H$2:$N$354, 0, MATCH($C40, Scores!$H$1:$N$1, 0)), Scores!$E$2:$E$354, $A40, Scores!$F$2:$F$354, F$1)</f>
        <v>2</v>
      </c>
      <c r="G40" s="1">
        <f>SUMIFS(INDEX(Scores!$H$2:$N$354, 0, MATCH($C40, Scores!$H$1:$N$1, 0)), Scores!$E$2:$E$354, $A40, Scores!$F$2:$F$354, G$1)</f>
        <v>0</v>
      </c>
      <c r="H40" s="1" t="str">
        <f t="shared" si="3"/>
        <v>Joshua</v>
      </c>
      <c r="I40" s="1">
        <f t="shared" ref="I40" si="73">IF($H40=$C40, SUM($D40:$E40)-SUM($D41:$E41), SUM($D40:$E40) - SUM($D41:$F41))</f>
        <v>0</v>
      </c>
      <c r="J40" s="1">
        <f t="shared" ref="J40" si="74">IF($H40=$C40, SUM($D40:$F40)-SUM($D41:$E41), SUM($D40:$F40)-SUM($D41:$F41))</f>
        <v>2</v>
      </c>
      <c r="K40" s="1">
        <f t="shared" si="0"/>
        <v>1</v>
      </c>
      <c r="L40" s="1">
        <f t="shared" si="2"/>
        <v>0</v>
      </c>
    </row>
    <row r="41" spans="1:12">
      <c r="A41" s="1">
        <f t="shared" si="12"/>
        <v>20</v>
      </c>
      <c r="B41" s="1" t="str">
        <f>INDEX(Scores!$G$2:$G$354, MATCH(Clutch!$A41, Scores!$E$2:$E$354, 0))</f>
        <v>JC</v>
      </c>
      <c r="C41" s="1" t="s">
        <v>5</v>
      </c>
      <c r="D41" s="1">
        <f>SUMIFS(INDEX(Scores!$H$2:$N$354, 0, MATCH($C41, Scores!$H$1:$N$1, 0)), Scores!$E$2:$E$354, $A41, Scores!$F$2:$F$354, D$1)</f>
        <v>1</v>
      </c>
      <c r="E41" s="1">
        <f>SUMIFS(INDEX(Scores!$H$2:$N$354, 0, MATCH($C41, Scores!$H$1:$N$1, 0)), Scores!$E$2:$E$354, $A41, Scores!$F$2:$F$354, E$1)</f>
        <v>0</v>
      </c>
      <c r="F41" s="1">
        <f>SUMIFS(INDEX(Scores!$H$2:$N$354, 0, MATCH($C41, Scores!$H$1:$N$1, 0)), Scores!$E$2:$E$354, $A41, Scores!$F$2:$F$354, F$1)</f>
        <v>1</v>
      </c>
      <c r="G41" s="1">
        <f>SUMIFS(INDEX(Scores!$H$2:$N$354, 0, MATCH($C41, Scores!$H$1:$N$1, 0)), Scores!$E$2:$E$354, $A41, Scores!$F$2:$F$354, G$1)</f>
        <v>0</v>
      </c>
      <c r="H41" s="1" t="str">
        <f t="shared" si="3"/>
        <v>Joshua</v>
      </c>
      <c r="I41" s="1">
        <f t="shared" ref="I41" si="75">IF($H41=$C41, SUM($D41:$E41)-SUM($D40:$E40), SUM($D41:$E41) - SUM($D40:$F40))</f>
        <v>-1</v>
      </c>
      <c r="J41" s="1">
        <f t="shared" ref="J41" si="76">IF($H41=$C41, SUM($D41:$F41)-SUM($D40:$E40), SUM($D41:$F41)-SUM($D40:$F40))</f>
        <v>0</v>
      </c>
      <c r="K41" s="1">
        <f t="shared" si="0"/>
        <v>1</v>
      </c>
      <c r="L41" s="1">
        <f t="shared" si="2"/>
        <v>-1</v>
      </c>
    </row>
    <row r="42" spans="1:12">
      <c r="A42" s="1">
        <f t="shared" si="12"/>
        <v>21</v>
      </c>
      <c r="B42" s="1" t="str">
        <f>INDEX(Scores!$G$2:$G$354, MATCH(Clutch!$A42, Scores!$E$2:$E$354, 0))</f>
        <v>CJ</v>
      </c>
      <c r="C42" s="1" t="s">
        <v>4</v>
      </c>
      <c r="D42" s="1">
        <f>SUMIFS(INDEX(Scores!$H$2:$N$354, 0, MATCH($C42, Scores!$H$1:$N$1, 0)), Scores!$E$2:$E$354, $A42, Scores!$F$2:$F$354, D$1)</f>
        <v>0</v>
      </c>
      <c r="E42" s="1">
        <f>SUMIFS(INDEX(Scores!$H$2:$N$354, 0, MATCH($C42, Scores!$H$1:$N$1, 0)), Scores!$E$2:$E$354, $A42, Scores!$F$2:$F$354, E$1)</f>
        <v>6</v>
      </c>
      <c r="F42" s="1">
        <f>SUMIFS(INDEX(Scores!$H$2:$N$354, 0, MATCH($C42, Scores!$H$1:$N$1, 0)), Scores!$E$2:$E$354, $A42, Scores!$F$2:$F$354, F$1)</f>
        <v>4</v>
      </c>
      <c r="G42" s="1">
        <f>SUMIFS(INDEX(Scores!$H$2:$N$354, 0, MATCH($C42, Scores!$H$1:$N$1, 0)), Scores!$E$2:$E$354, $A42, Scores!$F$2:$F$354, G$1)</f>
        <v>0</v>
      </c>
      <c r="H42" s="1" t="str">
        <f t="shared" si="3"/>
        <v>Caleb</v>
      </c>
      <c r="I42" s="1">
        <f t="shared" ref="I42" si="77">IF($H42=$C42, SUM($D42:$E42)-SUM($D43:$E43), SUM($D42:$E42) - SUM($D43:$F43))</f>
        <v>1</v>
      </c>
      <c r="J42" s="1">
        <f t="shared" ref="J42" si="78">IF($H42=$C42, SUM($D42:$F42)-SUM($D43:$E43), SUM($D42:$F42)-SUM($D43:$F43))</f>
        <v>5</v>
      </c>
      <c r="K42" s="1" t="str">
        <f t="shared" si="0"/>
        <v/>
      </c>
      <c r="L42" s="1">
        <f t="shared" si="2"/>
        <v>1</v>
      </c>
    </row>
    <row r="43" spans="1:12">
      <c r="A43" s="1">
        <f t="shared" si="12"/>
        <v>21</v>
      </c>
      <c r="B43" s="1" t="str">
        <f>INDEX(Scores!$G$2:$G$354, MATCH(Clutch!$A43, Scores!$E$2:$E$354, 0))</f>
        <v>CJ</v>
      </c>
      <c r="C43" s="1" t="s">
        <v>5</v>
      </c>
      <c r="D43" s="1">
        <f>SUMIFS(INDEX(Scores!$H$2:$N$354, 0, MATCH($C43, Scores!$H$1:$N$1, 0)), Scores!$E$2:$E$354, $A43, Scores!$F$2:$F$354, D$1)</f>
        <v>2</v>
      </c>
      <c r="E43" s="1">
        <f>SUMIFS(INDEX(Scores!$H$2:$N$354, 0, MATCH($C43, Scores!$H$1:$N$1, 0)), Scores!$E$2:$E$354, $A43, Scores!$F$2:$F$354, E$1)</f>
        <v>3</v>
      </c>
      <c r="F43" s="1">
        <f>SUMIFS(INDEX(Scores!$H$2:$N$354, 0, MATCH($C43, Scores!$H$1:$N$1, 0)), Scores!$E$2:$E$354, $A43, Scores!$F$2:$F$354, F$1)</f>
        <v>2</v>
      </c>
      <c r="G43" s="1">
        <f>SUMIFS(INDEX(Scores!$H$2:$N$354, 0, MATCH($C43, Scores!$H$1:$N$1, 0)), Scores!$E$2:$E$354, $A43, Scores!$F$2:$F$354, G$1)</f>
        <v>0</v>
      </c>
      <c r="H43" s="1" t="str">
        <f t="shared" si="3"/>
        <v>Caleb</v>
      </c>
      <c r="I43" s="1">
        <f t="shared" ref="I43" si="79">IF($H43=$C43, SUM($D43:$E43)-SUM($D42:$E42), SUM($D43:$E43) - SUM($D42:$F42))</f>
        <v>-5</v>
      </c>
      <c r="J43" s="1">
        <f t="shared" ref="J43" si="80">IF($H43=$C43, SUM($D43:$F43)-SUM($D42:$E42), SUM($D43:$F43)-SUM($D42:$F42))</f>
        <v>-3</v>
      </c>
      <c r="K43" s="1">
        <f t="shared" si="0"/>
        <v>0</v>
      </c>
      <c r="L43" s="1" t="str">
        <f t="shared" si="2"/>
        <v>&lt;-3</v>
      </c>
    </row>
    <row r="44" spans="1:12">
      <c r="A44" s="1">
        <f t="shared" si="12"/>
        <v>22</v>
      </c>
      <c r="B44" s="1" t="str">
        <f>INDEX(Scores!$G$2:$G$354, MATCH(Clutch!$A44, Scores!$E$2:$E$354, 0))</f>
        <v>CJ</v>
      </c>
      <c r="C44" s="1" t="s">
        <v>4</v>
      </c>
      <c r="D44" s="1">
        <f>SUMIFS(INDEX(Scores!$H$2:$N$354, 0, MATCH($C44, Scores!$H$1:$N$1, 0)), Scores!$E$2:$E$354, $A44, Scores!$F$2:$F$354, D$1)</f>
        <v>3</v>
      </c>
      <c r="E44" s="1">
        <f>SUMIFS(INDEX(Scores!$H$2:$N$354, 0, MATCH($C44, Scores!$H$1:$N$1, 0)), Scores!$E$2:$E$354, $A44, Scores!$F$2:$F$354, E$1)</f>
        <v>1</v>
      </c>
      <c r="F44" s="1">
        <f>SUMIFS(INDEX(Scores!$H$2:$N$354, 0, MATCH($C44, Scores!$H$1:$N$1, 0)), Scores!$E$2:$E$354, $A44, Scores!$F$2:$F$354, F$1)</f>
        <v>0</v>
      </c>
      <c r="G44" s="1">
        <f>SUMIFS(INDEX(Scores!$H$2:$N$354, 0, MATCH($C44, Scores!$H$1:$N$1, 0)), Scores!$E$2:$E$354, $A44, Scores!$F$2:$F$354, G$1)</f>
        <v>0</v>
      </c>
      <c r="H44" s="1" t="str">
        <f t="shared" si="3"/>
        <v>Caleb</v>
      </c>
      <c r="I44" s="1">
        <f t="shared" ref="I44" si="81">IF($H44=$C44, SUM($D44:$E44)-SUM($D45:$E45), SUM($D44:$E44) - SUM($D45:$F45))</f>
        <v>4</v>
      </c>
      <c r="J44" s="1">
        <f t="shared" ref="J44" si="82">IF($H44=$C44, SUM($D44:$F44)-SUM($D45:$E45), SUM($D44:$F44)-SUM($D45:$F45))</f>
        <v>4</v>
      </c>
      <c r="K44" s="1" t="str">
        <f t="shared" si="0"/>
        <v/>
      </c>
      <c r="L44" s="1" t="str">
        <f t="shared" si="2"/>
        <v>&gt;3</v>
      </c>
    </row>
    <row r="45" spans="1:12">
      <c r="A45" s="1">
        <f t="shared" si="12"/>
        <v>22</v>
      </c>
      <c r="B45" s="1" t="str">
        <f>INDEX(Scores!$G$2:$G$354, MATCH(Clutch!$A45, Scores!$E$2:$E$354, 0))</f>
        <v>CJ</v>
      </c>
      <c r="C45" s="1" t="s">
        <v>5</v>
      </c>
      <c r="D45" s="1">
        <f>SUMIFS(INDEX(Scores!$H$2:$N$354, 0, MATCH($C45, Scores!$H$1:$N$1, 0)), Scores!$E$2:$E$354, $A45, Scores!$F$2:$F$354, D$1)</f>
        <v>0</v>
      </c>
      <c r="E45" s="1">
        <f>SUMIFS(INDEX(Scores!$H$2:$N$354, 0, MATCH($C45, Scores!$H$1:$N$1, 0)), Scores!$E$2:$E$354, $A45, Scores!$F$2:$F$354, E$1)</f>
        <v>0</v>
      </c>
      <c r="F45" s="1">
        <f>SUMIFS(INDEX(Scores!$H$2:$N$354, 0, MATCH($C45, Scores!$H$1:$N$1, 0)), Scores!$E$2:$E$354, $A45, Scores!$F$2:$F$354, F$1)</f>
        <v>0</v>
      </c>
      <c r="G45" s="1">
        <f>SUMIFS(INDEX(Scores!$H$2:$N$354, 0, MATCH($C45, Scores!$H$1:$N$1, 0)), Scores!$E$2:$E$354, $A45, Scores!$F$2:$F$354, G$1)</f>
        <v>0</v>
      </c>
      <c r="H45" s="1" t="str">
        <f t="shared" si="3"/>
        <v>Caleb</v>
      </c>
      <c r="I45" s="1">
        <f t="shared" ref="I45" si="83">IF($H45=$C45, SUM($D45:$E45)-SUM($D44:$E44), SUM($D45:$E45) - SUM($D44:$F44))</f>
        <v>-4</v>
      </c>
      <c r="J45" s="1">
        <f t="shared" ref="J45" si="84">IF($H45=$C45, SUM($D45:$F45)-SUM($D44:$E44), SUM($D45:$F45)-SUM($D44:$F44))</f>
        <v>-4</v>
      </c>
      <c r="K45" s="1">
        <f t="shared" si="0"/>
        <v>0</v>
      </c>
      <c r="L45" s="1" t="str">
        <f t="shared" si="2"/>
        <v>&lt;-3</v>
      </c>
    </row>
    <row r="46" spans="1:12">
      <c r="A46" s="1">
        <f t="shared" si="12"/>
        <v>23</v>
      </c>
      <c r="B46" s="1" t="str">
        <f>INDEX(Scores!$G$2:$G$354, MATCH(Clutch!$A46, Scores!$E$2:$E$354, 0))</f>
        <v>JC</v>
      </c>
      <c r="C46" s="1" t="s">
        <v>4</v>
      </c>
      <c r="D46" s="1">
        <f>SUMIFS(INDEX(Scores!$H$2:$N$354, 0, MATCH($C46, Scores!$H$1:$N$1, 0)), Scores!$E$2:$E$354, $A46, Scores!$F$2:$F$354, D$1)</f>
        <v>4</v>
      </c>
      <c r="E46" s="1">
        <f>SUMIFS(INDEX(Scores!$H$2:$N$354, 0, MATCH($C46, Scores!$H$1:$N$1, 0)), Scores!$E$2:$E$354, $A46, Scores!$F$2:$F$354, E$1)</f>
        <v>0</v>
      </c>
      <c r="F46" s="1">
        <f>SUMIFS(INDEX(Scores!$H$2:$N$354, 0, MATCH($C46, Scores!$H$1:$N$1, 0)), Scores!$E$2:$E$354, $A46, Scores!$F$2:$F$354, F$1)</f>
        <v>7</v>
      </c>
      <c r="G46" s="1">
        <f>SUMIFS(INDEX(Scores!$H$2:$N$354, 0, MATCH($C46, Scores!$H$1:$N$1, 0)), Scores!$E$2:$E$354, $A46, Scores!$F$2:$F$354, G$1)</f>
        <v>0</v>
      </c>
      <c r="H46" s="1" t="str">
        <f t="shared" si="3"/>
        <v>Joshua</v>
      </c>
      <c r="I46" s="1">
        <f t="shared" ref="I46" si="85">IF($H46=$C46, SUM($D46:$E46)-SUM($D47:$E47), SUM($D46:$E46) - SUM($D47:$F47))</f>
        <v>2</v>
      </c>
      <c r="J46" s="1">
        <f t="shared" ref="J46" si="86">IF($H46=$C46, SUM($D46:$F46)-SUM($D47:$E47), SUM($D46:$F46)-SUM($D47:$F47))</f>
        <v>9</v>
      </c>
      <c r="K46" s="1" t="str">
        <f t="shared" si="0"/>
        <v/>
      </c>
      <c r="L46" s="1">
        <f t="shared" si="2"/>
        <v>2</v>
      </c>
    </row>
    <row r="47" spans="1:12">
      <c r="A47" s="1">
        <f t="shared" si="12"/>
        <v>23</v>
      </c>
      <c r="B47" s="1" t="str">
        <f>INDEX(Scores!$G$2:$G$354, MATCH(Clutch!$A47, Scores!$E$2:$E$354, 0))</f>
        <v>JC</v>
      </c>
      <c r="C47" s="1" t="s">
        <v>5</v>
      </c>
      <c r="D47" s="1">
        <f>SUMIFS(INDEX(Scores!$H$2:$N$354, 0, MATCH($C47, Scores!$H$1:$N$1, 0)), Scores!$E$2:$E$354, $A47, Scores!$F$2:$F$354, D$1)</f>
        <v>0</v>
      </c>
      <c r="E47" s="1">
        <f>SUMIFS(INDEX(Scores!$H$2:$N$354, 0, MATCH($C47, Scores!$H$1:$N$1, 0)), Scores!$E$2:$E$354, $A47, Scores!$F$2:$F$354, E$1)</f>
        <v>1</v>
      </c>
      <c r="F47" s="1">
        <f>SUMIFS(INDEX(Scores!$H$2:$N$354, 0, MATCH($C47, Scores!$H$1:$N$1, 0)), Scores!$E$2:$E$354, $A47, Scores!$F$2:$F$354, F$1)</f>
        <v>1</v>
      </c>
      <c r="G47" s="1">
        <f>SUMIFS(INDEX(Scores!$H$2:$N$354, 0, MATCH($C47, Scores!$H$1:$N$1, 0)), Scores!$E$2:$E$354, $A47, Scores!$F$2:$F$354, G$1)</f>
        <v>0</v>
      </c>
      <c r="H47" s="1" t="str">
        <f t="shared" si="3"/>
        <v>Joshua</v>
      </c>
      <c r="I47" s="1">
        <f t="shared" ref="I47" si="87">IF($H47=$C47, SUM($D47:$E47)-SUM($D46:$E46), SUM($D47:$E47) - SUM($D46:$F46))</f>
        <v>-3</v>
      </c>
      <c r="J47" s="1">
        <f t="shared" ref="J47" si="88">IF($H47=$C47, SUM($D47:$F47)-SUM($D46:$E46), SUM($D47:$F47)-SUM($D46:$F46))</f>
        <v>-2</v>
      </c>
      <c r="K47" s="1">
        <f t="shared" si="0"/>
        <v>0</v>
      </c>
      <c r="L47" s="1">
        <f t="shared" si="2"/>
        <v>-3</v>
      </c>
    </row>
    <row r="48" spans="1:12">
      <c r="A48" s="1">
        <f t="shared" si="12"/>
        <v>24</v>
      </c>
      <c r="B48" s="1" t="str">
        <f>INDEX(Scores!$G$2:$G$354, MATCH(Clutch!$A48, Scores!$E$2:$E$354, 0))</f>
        <v>JC</v>
      </c>
      <c r="C48" s="1" t="s">
        <v>4</v>
      </c>
      <c r="D48" s="1">
        <f>SUMIFS(INDEX(Scores!$H$2:$N$354, 0, MATCH($C48, Scores!$H$1:$N$1, 0)), Scores!$E$2:$E$354, $A48, Scores!$F$2:$F$354, D$1)</f>
        <v>7</v>
      </c>
      <c r="E48" s="1">
        <f>SUMIFS(INDEX(Scores!$H$2:$N$354, 0, MATCH($C48, Scores!$H$1:$N$1, 0)), Scores!$E$2:$E$354, $A48, Scores!$F$2:$F$354, E$1)</f>
        <v>2</v>
      </c>
      <c r="F48" s="1">
        <f>SUMIFS(INDEX(Scores!$H$2:$N$354, 0, MATCH($C48, Scores!$H$1:$N$1, 0)), Scores!$E$2:$E$354, $A48, Scores!$F$2:$F$354, F$1)</f>
        <v>1</v>
      </c>
      <c r="G48" s="1">
        <f>SUMIFS(INDEX(Scores!$H$2:$N$354, 0, MATCH($C48, Scores!$H$1:$N$1, 0)), Scores!$E$2:$E$354, $A48, Scores!$F$2:$F$354, G$1)</f>
        <v>0</v>
      </c>
      <c r="H48" s="1" t="str">
        <f t="shared" si="3"/>
        <v>Joshua</v>
      </c>
      <c r="I48" s="1">
        <f t="shared" ref="I48" si="89">IF($H48=$C48, SUM($D48:$E48)-SUM($D49:$E49), SUM($D48:$E48) - SUM($D49:$F49))</f>
        <v>8</v>
      </c>
      <c r="J48" s="1">
        <f t="shared" ref="J48" si="90">IF($H48=$C48, SUM($D48:$F48)-SUM($D49:$E49), SUM($D48:$F48)-SUM($D49:$F49))</f>
        <v>9</v>
      </c>
      <c r="K48" s="1" t="str">
        <f t="shared" si="0"/>
        <v/>
      </c>
      <c r="L48" s="1" t="str">
        <f t="shared" si="2"/>
        <v>&gt;3</v>
      </c>
    </row>
    <row r="49" spans="1:12">
      <c r="A49" s="1">
        <f t="shared" si="12"/>
        <v>24</v>
      </c>
      <c r="B49" s="1" t="str">
        <f>INDEX(Scores!$G$2:$G$354, MATCH(Clutch!$A49, Scores!$E$2:$E$354, 0))</f>
        <v>JC</v>
      </c>
      <c r="C49" s="1" t="s">
        <v>5</v>
      </c>
      <c r="D49" s="1">
        <f>SUMIFS(INDEX(Scores!$H$2:$N$354, 0, MATCH($C49, Scores!$H$1:$N$1, 0)), Scores!$E$2:$E$354, $A49, Scores!$F$2:$F$354, D$1)</f>
        <v>1</v>
      </c>
      <c r="E49" s="1">
        <f>SUMIFS(INDEX(Scores!$H$2:$N$354, 0, MATCH($C49, Scores!$H$1:$N$1, 0)), Scores!$E$2:$E$354, $A49, Scores!$F$2:$F$354, E$1)</f>
        <v>0</v>
      </c>
      <c r="F49" s="1">
        <f>SUMIFS(INDEX(Scores!$H$2:$N$354, 0, MATCH($C49, Scores!$H$1:$N$1, 0)), Scores!$E$2:$E$354, $A49, Scores!$F$2:$F$354, F$1)</f>
        <v>0</v>
      </c>
      <c r="G49" s="1">
        <f>SUMIFS(INDEX(Scores!$H$2:$N$354, 0, MATCH($C49, Scores!$H$1:$N$1, 0)), Scores!$E$2:$E$354, $A49, Scores!$F$2:$F$354, G$1)</f>
        <v>0</v>
      </c>
      <c r="H49" s="1" t="str">
        <f t="shared" si="3"/>
        <v>Joshua</v>
      </c>
      <c r="I49" s="1">
        <f t="shared" ref="I49" si="91">IF($H49=$C49, SUM($D49:$E49)-SUM($D48:$E48), SUM($D49:$E49) - SUM($D48:$F48))</f>
        <v>-8</v>
      </c>
      <c r="J49" s="1">
        <f t="shared" ref="J49" si="92">IF($H49=$C49, SUM($D49:$F49)-SUM($D48:$E48), SUM($D49:$F49)-SUM($D48:$F48))</f>
        <v>-8</v>
      </c>
      <c r="K49" s="1">
        <f t="shared" si="0"/>
        <v>0</v>
      </c>
      <c r="L49" s="1" t="str">
        <f t="shared" si="2"/>
        <v>&lt;-3</v>
      </c>
    </row>
    <row r="50" spans="1:12">
      <c r="A50" s="1">
        <f t="shared" si="12"/>
        <v>25</v>
      </c>
      <c r="B50" s="1" t="str">
        <f>INDEX(Scores!$G$2:$G$354, MATCH(Clutch!$A50, Scores!$E$2:$E$354, 0))</f>
        <v>CJD</v>
      </c>
      <c r="C50" s="1" t="s">
        <v>4</v>
      </c>
      <c r="D50" s="1">
        <f>SUMIFS(INDEX(Scores!$H$2:$N$354, 0, MATCH($C50, Scores!$H$1:$N$1, 0)), Scores!$E$2:$E$354, $A50, Scores!$F$2:$F$354, D$1)</f>
        <v>0</v>
      </c>
      <c r="E50" s="1">
        <f>SUMIFS(INDEX(Scores!$H$2:$N$354, 0, MATCH($C50, Scores!$H$1:$N$1, 0)), Scores!$E$2:$E$354, $A50, Scores!$F$2:$F$354, E$1)</f>
        <v>4</v>
      </c>
      <c r="F50" s="1">
        <f>SUMIFS(INDEX(Scores!$H$2:$N$354, 0, MATCH($C50, Scores!$H$1:$N$1, 0)), Scores!$E$2:$E$354, $A50, Scores!$F$2:$F$354, F$1)</f>
        <v>2</v>
      </c>
      <c r="G50" s="1">
        <f>SUMIFS(INDEX(Scores!$H$2:$N$354, 0, MATCH($C50, Scores!$H$1:$N$1, 0)), Scores!$E$2:$E$354, $A50, Scores!$F$2:$F$354, G$1)</f>
        <v>0</v>
      </c>
      <c r="H50" s="1" t="str">
        <f t="shared" si="3"/>
        <v>Caleb</v>
      </c>
      <c r="I50" s="1">
        <f t="shared" ref="I50" si="93">IF($H50=$C50, SUM($D50:$E50)-SUM($D51:$E51), SUM($D50:$E50) - SUM($D51:$F51))</f>
        <v>2</v>
      </c>
      <c r="J50" s="1">
        <f t="shared" ref="J50" si="94">IF($H50=$C50, SUM($D50:$F50)-SUM($D51:$E51), SUM($D50:$F50)-SUM($D51:$F51))</f>
        <v>4</v>
      </c>
      <c r="K50" s="1" t="str">
        <f t="shared" si="0"/>
        <v/>
      </c>
      <c r="L50" s="1">
        <f t="shared" si="2"/>
        <v>2</v>
      </c>
    </row>
    <row r="51" spans="1:12">
      <c r="A51" s="1">
        <f t="shared" si="12"/>
        <v>25</v>
      </c>
      <c r="B51" s="1" t="str">
        <f>INDEX(Scores!$G$2:$G$354, MATCH(Clutch!$A51, Scores!$E$2:$E$354, 0))</f>
        <v>CJD</v>
      </c>
      <c r="C51" s="1" t="s">
        <v>5</v>
      </c>
      <c r="D51" s="1">
        <f>SUMIFS(INDEX(Scores!$H$2:$N$354, 0, MATCH($C51, Scores!$H$1:$N$1, 0)), Scores!$E$2:$E$354, $A51, Scores!$F$2:$F$354, D$1)</f>
        <v>2</v>
      </c>
      <c r="E51" s="1">
        <f>SUMIFS(INDEX(Scores!$H$2:$N$354, 0, MATCH($C51, Scores!$H$1:$N$1, 0)), Scores!$E$2:$E$354, $A51, Scores!$F$2:$F$354, E$1)</f>
        <v>0</v>
      </c>
      <c r="F51" s="1">
        <f>SUMIFS(INDEX(Scores!$H$2:$N$354, 0, MATCH($C51, Scores!$H$1:$N$1, 0)), Scores!$E$2:$E$354, $A51, Scores!$F$2:$F$354, F$1)</f>
        <v>1</v>
      </c>
      <c r="G51" s="1">
        <f>SUMIFS(INDEX(Scores!$H$2:$N$354, 0, MATCH($C51, Scores!$H$1:$N$1, 0)), Scores!$E$2:$E$354, $A51, Scores!$F$2:$F$354, G$1)</f>
        <v>0</v>
      </c>
      <c r="H51" s="1" t="str">
        <f t="shared" si="3"/>
        <v>Caleb</v>
      </c>
      <c r="I51" s="1">
        <f t="shared" ref="I51" si="95">IF($H51=$C51, SUM($D51:$E51)-SUM($D50:$E50), SUM($D51:$E51) - SUM($D50:$F50))</f>
        <v>-4</v>
      </c>
      <c r="J51" s="1">
        <f t="shared" ref="J51" si="96">IF($H51=$C51, SUM($D51:$F51)-SUM($D50:$E50), SUM($D51:$F51)-SUM($D50:$F50))</f>
        <v>-3</v>
      </c>
      <c r="K51" s="1">
        <f t="shared" si="0"/>
        <v>0</v>
      </c>
      <c r="L51" s="1" t="str">
        <f t="shared" si="2"/>
        <v>&lt;-3</v>
      </c>
    </row>
    <row r="52" spans="1:12">
      <c r="A52" s="1">
        <f t="shared" si="12"/>
        <v>26</v>
      </c>
      <c r="B52" s="1" t="str">
        <f>INDEX(Scores!$G$2:$G$354, MATCH(Clutch!$A52, Scores!$E$2:$E$354, 0))</f>
        <v>CJ</v>
      </c>
      <c r="C52" s="1" t="s">
        <v>4</v>
      </c>
      <c r="D52" s="1">
        <f>SUMIFS(INDEX(Scores!$H$2:$N$354, 0, MATCH($C52, Scores!$H$1:$N$1, 0)), Scores!$E$2:$E$354, $A52, Scores!$F$2:$F$354, D$1)</f>
        <v>6</v>
      </c>
      <c r="E52" s="1">
        <f>SUMIFS(INDEX(Scores!$H$2:$N$354, 0, MATCH($C52, Scores!$H$1:$N$1, 0)), Scores!$E$2:$E$354, $A52, Scores!$F$2:$F$354, E$1)</f>
        <v>3</v>
      </c>
      <c r="F52" s="1">
        <f>SUMIFS(INDEX(Scores!$H$2:$N$354, 0, MATCH($C52, Scores!$H$1:$N$1, 0)), Scores!$E$2:$E$354, $A52, Scores!$F$2:$F$354, F$1)</f>
        <v>3</v>
      </c>
      <c r="G52" s="1">
        <f>SUMIFS(INDEX(Scores!$H$2:$N$354, 0, MATCH($C52, Scores!$H$1:$N$1, 0)), Scores!$E$2:$E$354, $A52, Scores!$F$2:$F$354, G$1)</f>
        <v>0</v>
      </c>
      <c r="H52" s="1" t="str">
        <f t="shared" si="3"/>
        <v>Caleb</v>
      </c>
      <c r="I52" s="1">
        <f t="shared" ref="I52" si="97">IF($H52=$C52, SUM($D52:$E52)-SUM($D53:$E53), SUM($D52:$E52) - SUM($D53:$F53))</f>
        <v>1</v>
      </c>
      <c r="J52" s="1">
        <f t="shared" ref="J52" si="98">IF($H52=$C52, SUM($D52:$F52)-SUM($D53:$E53), SUM($D52:$F52)-SUM($D53:$F53))</f>
        <v>4</v>
      </c>
      <c r="K52" s="1" t="str">
        <f t="shared" si="0"/>
        <v/>
      </c>
      <c r="L52" s="1">
        <f t="shared" si="2"/>
        <v>1</v>
      </c>
    </row>
    <row r="53" spans="1:12">
      <c r="A53" s="1">
        <f t="shared" si="12"/>
        <v>26</v>
      </c>
      <c r="B53" s="1" t="str">
        <f>INDEX(Scores!$G$2:$G$354, MATCH(Clutch!$A53, Scores!$E$2:$E$354, 0))</f>
        <v>CJ</v>
      </c>
      <c r="C53" s="1" t="s">
        <v>5</v>
      </c>
      <c r="D53" s="1">
        <f>SUMIFS(INDEX(Scores!$H$2:$N$354, 0, MATCH($C53, Scores!$H$1:$N$1, 0)), Scores!$E$2:$E$354, $A53, Scores!$F$2:$F$354, D$1)</f>
        <v>5</v>
      </c>
      <c r="E53" s="1">
        <f>SUMIFS(INDEX(Scores!$H$2:$N$354, 0, MATCH($C53, Scores!$H$1:$N$1, 0)), Scores!$E$2:$E$354, $A53, Scores!$F$2:$F$354, E$1)</f>
        <v>3</v>
      </c>
      <c r="F53" s="1">
        <f>SUMIFS(INDEX(Scores!$H$2:$N$354, 0, MATCH($C53, Scores!$H$1:$N$1, 0)), Scores!$E$2:$E$354, $A53, Scores!$F$2:$F$354, F$1)</f>
        <v>3</v>
      </c>
      <c r="G53" s="1">
        <f>SUMIFS(INDEX(Scores!$H$2:$N$354, 0, MATCH($C53, Scores!$H$1:$N$1, 0)), Scores!$E$2:$E$354, $A53, Scores!$F$2:$F$354, G$1)</f>
        <v>0</v>
      </c>
      <c r="H53" s="1" t="str">
        <f t="shared" si="3"/>
        <v>Caleb</v>
      </c>
      <c r="I53" s="1">
        <f t="shared" ref="I53" si="99">IF($H53=$C53, SUM($D53:$E53)-SUM($D52:$E52), SUM($D53:$E53) - SUM($D52:$F52))</f>
        <v>-4</v>
      </c>
      <c r="J53" s="1">
        <f t="shared" ref="J53" si="100">IF($H53=$C53, SUM($D53:$F53)-SUM($D52:$E52), SUM($D53:$F53)-SUM($D52:$F52))</f>
        <v>-1</v>
      </c>
      <c r="K53" s="1">
        <f t="shared" si="0"/>
        <v>0</v>
      </c>
      <c r="L53" s="1" t="str">
        <f t="shared" si="2"/>
        <v>&lt;-3</v>
      </c>
    </row>
    <row r="54" spans="1:12">
      <c r="A54" s="1">
        <f t="shared" si="12"/>
        <v>27</v>
      </c>
      <c r="B54" s="1" t="str">
        <f>INDEX(Scores!$G$2:$G$354, MATCH(Clutch!$A54, Scores!$E$2:$E$354, 0))</f>
        <v>JCQ</v>
      </c>
      <c r="C54" s="1" t="s">
        <v>4</v>
      </c>
      <c r="D54" s="1">
        <f>SUMIFS(INDEX(Scores!$H$2:$N$354, 0, MATCH($C54, Scores!$H$1:$N$1, 0)), Scores!$E$2:$E$354, $A54, Scores!$F$2:$F$354, D$1)</f>
        <v>2</v>
      </c>
      <c r="E54" s="1">
        <f>SUMIFS(INDEX(Scores!$H$2:$N$354, 0, MATCH($C54, Scores!$H$1:$N$1, 0)), Scores!$E$2:$E$354, $A54, Scores!$F$2:$F$354, E$1)</f>
        <v>4</v>
      </c>
      <c r="F54" s="1">
        <f>SUMIFS(INDEX(Scores!$H$2:$N$354, 0, MATCH($C54, Scores!$H$1:$N$1, 0)), Scores!$E$2:$E$354, $A54, Scores!$F$2:$F$354, F$1)</f>
        <v>4</v>
      </c>
      <c r="G54" s="1">
        <f>SUMIFS(INDEX(Scores!$H$2:$N$354, 0, MATCH($C54, Scores!$H$1:$N$1, 0)), Scores!$E$2:$E$354, $A54, Scores!$F$2:$F$354, G$1)</f>
        <v>0</v>
      </c>
      <c r="H54" s="1" t="str">
        <f t="shared" si="3"/>
        <v>Joshua</v>
      </c>
      <c r="I54" s="1">
        <f t="shared" ref="I54" si="101">IF($H54=$C54, SUM($D54:$E54)-SUM($D55:$E55), SUM($D54:$E54) - SUM($D55:$F55))</f>
        <v>4</v>
      </c>
      <c r="J54" s="1">
        <f t="shared" ref="J54" si="102">IF($H54=$C54, SUM($D54:$F54)-SUM($D55:$E55), SUM($D54:$F54)-SUM($D55:$F55))</f>
        <v>8</v>
      </c>
      <c r="K54" s="1" t="str">
        <f t="shared" si="0"/>
        <v/>
      </c>
      <c r="L54" s="1" t="str">
        <f t="shared" si="2"/>
        <v>&gt;3</v>
      </c>
    </row>
    <row r="55" spans="1:12">
      <c r="A55" s="1">
        <f t="shared" si="12"/>
        <v>27</v>
      </c>
      <c r="B55" s="1" t="str">
        <f>INDEX(Scores!$G$2:$G$354, MATCH(Clutch!$A55, Scores!$E$2:$E$354, 0))</f>
        <v>JCQ</v>
      </c>
      <c r="C55" s="1" t="s">
        <v>5</v>
      </c>
      <c r="D55" s="1">
        <f>SUMIFS(INDEX(Scores!$H$2:$N$354, 0, MATCH($C55, Scores!$H$1:$N$1, 0)), Scores!$E$2:$E$354, $A55, Scores!$F$2:$F$354, D$1)</f>
        <v>0</v>
      </c>
      <c r="E55" s="1">
        <f>SUMIFS(INDEX(Scores!$H$2:$N$354, 0, MATCH($C55, Scores!$H$1:$N$1, 0)), Scores!$E$2:$E$354, $A55, Scores!$F$2:$F$354, E$1)</f>
        <v>0</v>
      </c>
      <c r="F55" s="1">
        <f>SUMIFS(INDEX(Scores!$H$2:$N$354, 0, MATCH($C55, Scores!$H$1:$N$1, 0)), Scores!$E$2:$E$354, $A55, Scores!$F$2:$F$354, F$1)</f>
        <v>2</v>
      </c>
      <c r="G55" s="1">
        <f>SUMIFS(INDEX(Scores!$H$2:$N$354, 0, MATCH($C55, Scores!$H$1:$N$1, 0)), Scores!$E$2:$E$354, $A55, Scores!$F$2:$F$354, G$1)</f>
        <v>0</v>
      </c>
      <c r="H55" s="1" t="str">
        <f t="shared" si="3"/>
        <v>Joshua</v>
      </c>
      <c r="I55" s="1">
        <f t="shared" ref="I55" si="103">IF($H55=$C55, SUM($D55:$E55)-SUM($D54:$E54), SUM($D55:$E55) - SUM($D54:$F54))</f>
        <v>-6</v>
      </c>
      <c r="J55" s="1">
        <f t="shared" ref="J55" si="104">IF($H55=$C55, SUM($D55:$F55)-SUM($D54:$E54), SUM($D55:$F55)-SUM($D54:$F54))</f>
        <v>-4</v>
      </c>
      <c r="K55" s="1">
        <f t="shared" si="0"/>
        <v>0</v>
      </c>
      <c r="L55" s="1" t="str">
        <f t="shared" si="2"/>
        <v>&lt;-3</v>
      </c>
    </row>
    <row r="56" spans="1:12">
      <c r="A56" s="1">
        <f t="shared" si="12"/>
        <v>28</v>
      </c>
      <c r="B56" s="1" t="str">
        <f>INDEX(Scores!$G$2:$G$354, MATCH(Clutch!$A56, Scores!$E$2:$E$354, 0))</f>
        <v>CJ</v>
      </c>
      <c r="C56" s="1" t="s">
        <v>4</v>
      </c>
      <c r="D56" s="1">
        <f>SUMIFS(INDEX(Scores!$H$2:$N$354, 0, MATCH($C56, Scores!$H$1:$N$1, 0)), Scores!$E$2:$E$354, $A56, Scores!$F$2:$F$354, D$1)</f>
        <v>2</v>
      </c>
      <c r="E56" s="1">
        <f>SUMIFS(INDEX(Scores!$H$2:$N$354, 0, MATCH($C56, Scores!$H$1:$N$1, 0)), Scores!$E$2:$E$354, $A56, Scores!$F$2:$F$354, E$1)</f>
        <v>3</v>
      </c>
      <c r="F56" s="1">
        <f>SUMIFS(INDEX(Scores!$H$2:$N$354, 0, MATCH($C56, Scores!$H$1:$N$1, 0)), Scores!$E$2:$E$354, $A56, Scores!$F$2:$F$354, F$1)</f>
        <v>2</v>
      </c>
      <c r="G56" s="1">
        <f>SUMIFS(INDEX(Scores!$H$2:$N$354, 0, MATCH($C56, Scores!$H$1:$N$1, 0)), Scores!$E$2:$E$354, $A56, Scores!$F$2:$F$354, G$1)</f>
        <v>0</v>
      </c>
      <c r="H56" s="1" t="str">
        <f t="shared" si="3"/>
        <v>Caleb</v>
      </c>
      <c r="I56" s="1">
        <f t="shared" ref="I56" si="105">IF($H56=$C56, SUM($D56:$E56)-SUM($D57:$E57), SUM($D56:$E56) - SUM($D57:$F57))</f>
        <v>2</v>
      </c>
      <c r="J56" s="1">
        <f t="shared" ref="J56" si="106">IF($H56=$C56, SUM($D56:$F56)-SUM($D57:$E57), SUM($D56:$F56)-SUM($D57:$F57))</f>
        <v>4</v>
      </c>
      <c r="K56" s="1" t="str">
        <f t="shared" si="0"/>
        <v/>
      </c>
      <c r="L56" s="1">
        <f t="shared" si="2"/>
        <v>2</v>
      </c>
    </row>
    <row r="57" spans="1:12">
      <c r="A57" s="1">
        <f t="shared" si="12"/>
        <v>28</v>
      </c>
      <c r="B57" s="1" t="str">
        <f>INDEX(Scores!$G$2:$G$354, MATCH(Clutch!$A57, Scores!$E$2:$E$354, 0))</f>
        <v>CJ</v>
      </c>
      <c r="C57" s="1" t="s">
        <v>5</v>
      </c>
      <c r="D57" s="1">
        <f>SUMIFS(INDEX(Scores!$H$2:$N$354, 0, MATCH($C57, Scores!$H$1:$N$1, 0)), Scores!$E$2:$E$354, $A57, Scores!$F$2:$F$354, D$1)</f>
        <v>2</v>
      </c>
      <c r="E57" s="1">
        <f>SUMIFS(INDEX(Scores!$H$2:$N$354, 0, MATCH($C57, Scores!$H$1:$N$1, 0)), Scores!$E$2:$E$354, $A57, Scores!$F$2:$F$354, E$1)</f>
        <v>1</v>
      </c>
      <c r="F57" s="1">
        <f>SUMIFS(INDEX(Scores!$H$2:$N$354, 0, MATCH($C57, Scores!$H$1:$N$1, 0)), Scores!$E$2:$E$354, $A57, Scores!$F$2:$F$354, F$1)</f>
        <v>1</v>
      </c>
      <c r="G57" s="1">
        <f>SUMIFS(INDEX(Scores!$H$2:$N$354, 0, MATCH($C57, Scores!$H$1:$N$1, 0)), Scores!$E$2:$E$354, $A57, Scores!$F$2:$F$354, G$1)</f>
        <v>0</v>
      </c>
      <c r="H57" s="1" t="str">
        <f t="shared" si="3"/>
        <v>Caleb</v>
      </c>
      <c r="I57" s="1">
        <f t="shared" ref="I57" si="107">IF($H57=$C57, SUM($D57:$E57)-SUM($D56:$E56), SUM($D57:$E57) - SUM($D56:$F56))</f>
        <v>-4</v>
      </c>
      <c r="J57" s="1">
        <f t="shared" ref="J57" si="108">IF($H57=$C57, SUM($D57:$F57)-SUM($D56:$E56), SUM($D57:$F57)-SUM($D56:$F56))</f>
        <v>-3</v>
      </c>
      <c r="K57" s="1">
        <f t="shared" si="0"/>
        <v>0</v>
      </c>
      <c r="L57" s="1" t="str">
        <f t="shared" si="2"/>
        <v>&lt;-3</v>
      </c>
    </row>
    <row r="58" spans="1:12">
      <c r="A58" s="1">
        <f t="shared" si="12"/>
        <v>29</v>
      </c>
      <c r="B58" s="1" t="str">
        <f>INDEX(Scores!$G$2:$G$354, MATCH(Clutch!$A58, Scores!$E$2:$E$354, 0))</f>
        <v>JC</v>
      </c>
      <c r="C58" s="1" t="s">
        <v>4</v>
      </c>
      <c r="D58" s="1">
        <f>SUMIFS(INDEX(Scores!$H$2:$N$354, 0, MATCH($C58, Scores!$H$1:$N$1, 0)), Scores!$E$2:$E$354, $A58, Scores!$F$2:$F$354, D$1)</f>
        <v>1</v>
      </c>
      <c r="E58" s="1">
        <f>SUMIFS(INDEX(Scores!$H$2:$N$354, 0, MATCH($C58, Scores!$H$1:$N$1, 0)), Scores!$E$2:$E$354, $A58, Scores!$F$2:$F$354, E$1)</f>
        <v>1</v>
      </c>
      <c r="F58" s="1">
        <f>SUMIFS(INDEX(Scores!$H$2:$N$354, 0, MATCH($C58, Scores!$H$1:$N$1, 0)), Scores!$E$2:$E$354, $A58, Scores!$F$2:$F$354, F$1)</f>
        <v>3</v>
      </c>
      <c r="G58" s="1">
        <f>SUMIFS(INDEX(Scores!$H$2:$N$354, 0, MATCH($C58, Scores!$H$1:$N$1, 0)), Scores!$E$2:$E$354, $A58, Scores!$F$2:$F$354, G$1)</f>
        <v>0</v>
      </c>
      <c r="H58" s="1" t="str">
        <f t="shared" si="3"/>
        <v>Joshua</v>
      </c>
      <c r="I58" s="1">
        <f t="shared" ref="I58" si="109">IF($H58=$C58, SUM($D58:$E58)-SUM($D59:$E59), SUM($D58:$E58) - SUM($D59:$F59))</f>
        <v>-8</v>
      </c>
      <c r="J58" s="1">
        <f t="shared" ref="J58" si="110">IF($H58=$C58, SUM($D58:$F58)-SUM($D59:$E59), SUM($D58:$F58)-SUM($D59:$F59))</f>
        <v>-5</v>
      </c>
      <c r="K58" s="1">
        <f t="shared" si="0"/>
        <v>0</v>
      </c>
      <c r="L58" s="1" t="str">
        <f t="shared" si="2"/>
        <v>&lt;-3</v>
      </c>
    </row>
    <row r="59" spans="1:12">
      <c r="A59" s="1">
        <f t="shared" si="12"/>
        <v>29</v>
      </c>
      <c r="B59" s="1" t="str">
        <f>INDEX(Scores!$G$2:$G$354, MATCH(Clutch!$A59, Scores!$E$2:$E$354, 0))</f>
        <v>JC</v>
      </c>
      <c r="C59" s="1" t="s">
        <v>5</v>
      </c>
      <c r="D59" s="1">
        <f>SUMIFS(INDEX(Scores!$H$2:$N$354, 0, MATCH($C59, Scores!$H$1:$N$1, 0)), Scores!$E$2:$E$354, $A59, Scores!$F$2:$F$354, D$1)</f>
        <v>4</v>
      </c>
      <c r="E59" s="1">
        <f>SUMIFS(INDEX(Scores!$H$2:$N$354, 0, MATCH($C59, Scores!$H$1:$N$1, 0)), Scores!$E$2:$E$354, $A59, Scores!$F$2:$F$354, E$1)</f>
        <v>3</v>
      </c>
      <c r="F59" s="1">
        <f>SUMIFS(INDEX(Scores!$H$2:$N$354, 0, MATCH($C59, Scores!$H$1:$N$1, 0)), Scores!$E$2:$E$354, $A59, Scores!$F$2:$F$354, F$1)</f>
        <v>3</v>
      </c>
      <c r="G59" s="1">
        <f>SUMIFS(INDEX(Scores!$H$2:$N$354, 0, MATCH($C59, Scores!$H$1:$N$1, 0)), Scores!$E$2:$E$354, $A59, Scores!$F$2:$F$354, G$1)</f>
        <v>0</v>
      </c>
      <c r="H59" s="1" t="str">
        <f t="shared" si="3"/>
        <v>Joshua</v>
      </c>
      <c r="I59" s="1">
        <f t="shared" ref="I59" si="111">IF($H59=$C59, SUM($D59:$E59)-SUM($D58:$E58), SUM($D59:$E59) - SUM($D58:$F58))</f>
        <v>5</v>
      </c>
      <c r="J59" s="1">
        <f t="shared" ref="J59" si="112">IF($H59=$C59, SUM($D59:$F59)-SUM($D58:$E58), SUM($D59:$F59)-SUM($D58:$F58))</f>
        <v>8</v>
      </c>
      <c r="K59" s="1" t="str">
        <f t="shared" si="0"/>
        <v/>
      </c>
      <c r="L59" s="1" t="str">
        <f t="shared" si="2"/>
        <v>&gt;3</v>
      </c>
    </row>
    <row r="60" spans="1:12">
      <c r="A60" s="1">
        <f t="shared" si="12"/>
        <v>30</v>
      </c>
      <c r="B60" s="1" t="str">
        <f>INDEX(Scores!$G$2:$G$354, MATCH(Clutch!$A60, Scores!$E$2:$E$354, 0))</f>
        <v>JC</v>
      </c>
      <c r="C60" s="1" t="s">
        <v>4</v>
      </c>
      <c r="D60" s="1">
        <f>SUMIFS(INDEX(Scores!$H$2:$N$354, 0, MATCH($C60, Scores!$H$1:$N$1, 0)), Scores!$E$2:$E$354, $A60, Scores!$F$2:$F$354, D$1)</f>
        <v>1</v>
      </c>
      <c r="E60" s="1">
        <f>SUMIFS(INDEX(Scores!$H$2:$N$354, 0, MATCH($C60, Scores!$H$1:$N$1, 0)), Scores!$E$2:$E$354, $A60, Scores!$F$2:$F$354, E$1)</f>
        <v>2</v>
      </c>
      <c r="F60" s="1">
        <f>SUMIFS(INDEX(Scores!$H$2:$N$354, 0, MATCH($C60, Scores!$H$1:$N$1, 0)), Scores!$E$2:$E$354, $A60, Scores!$F$2:$F$354, F$1)</f>
        <v>4</v>
      </c>
      <c r="G60" s="1">
        <f>SUMIFS(INDEX(Scores!$H$2:$N$354, 0, MATCH($C60, Scores!$H$1:$N$1, 0)), Scores!$E$2:$E$354, $A60, Scores!$F$2:$F$354, G$1)</f>
        <v>0</v>
      </c>
      <c r="H60" s="1" t="str">
        <f t="shared" si="3"/>
        <v>Joshua</v>
      </c>
      <c r="I60" s="1">
        <f t="shared" ref="I60" si="113">IF($H60=$C60, SUM($D60:$E60)-SUM($D61:$E61), SUM($D60:$E60) - SUM($D61:$F61))</f>
        <v>1</v>
      </c>
      <c r="J60" s="1">
        <f t="shared" ref="J60" si="114">IF($H60=$C60, SUM($D60:$F60)-SUM($D61:$E61), SUM($D60:$F60)-SUM($D61:$F61))</f>
        <v>5</v>
      </c>
      <c r="K60" s="1" t="str">
        <f t="shared" si="0"/>
        <v/>
      </c>
      <c r="L60" s="1">
        <f t="shared" si="2"/>
        <v>1</v>
      </c>
    </row>
    <row r="61" spans="1:12">
      <c r="A61" s="1">
        <f t="shared" si="12"/>
        <v>30</v>
      </c>
      <c r="B61" s="1" t="str">
        <f>INDEX(Scores!$G$2:$G$354, MATCH(Clutch!$A61, Scores!$E$2:$E$354, 0))</f>
        <v>JC</v>
      </c>
      <c r="C61" s="1" t="s">
        <v>5</v>
      </c>
      <c r="D61" s="1">
        <f>SUMIFS(INDEX(Scores!$H$2:$N$354, 0, MATCH($C61, Scores!$H$1:$N$1, 0)), Scores!$E$2:$E$354, $A61, Scores!$F$2:$F$354, D$1)</f>
        <v>0</v>
      </c>
      <c r="E61" s="1">
        <f>SUMIFS(INDEX(Scores!$H$2:$N$354, 0, MATCH($C61, Scores!$H$1:$N$1, 0)), Scores!$E$2:$E$354, $A61, Scores!$F$2:$F$354, E$1)</f>
        <v>1</v>
      </c>
      <c r="F61" s="1">
        <f>SUMIFS(INDEX(Scores!$H$2:$N$354, 0, MATCH($C61, Scores!$H$1:$N$1, 0)), Scores!$E$2:$E$354, $A61, Scores!$F$2:$F$354, F$1)</f>
        <v>1</v>
      </c>
      <c r="G61" s="1">
        <f>SUMIFS(INDEX(Scores!$H$2:$N$354, 0, MATCH($C61, Scores!$H$1:$N$1, 0)), Scores!$E$2:$E$354, $A61, Scores!$F$2:$F$354, G$1)</f>
        <v>0</v>
      </c>
      <c r="H61" s="1" t="str">
        <f t="shared" si="3"/>
        <v>Joshua</v>
      </c>
      <c r="I61" s="1">
        <f t="shared" ref="I61" si="115">IF($H61=$C61, SUM($D61:$E61)-SUM($D60:$E60), SUM($D61:$E61) - SUM($D60:$F60))</f>
        <v>-2</v>
      </c>
      <c r="J61" s="1">
        <f t="shared" ref="J61" si="116">IF($H61=$C61, SUM($D61:$F61)-SUM($D60:$E60), SUM($D61:$F61)-SUM($D60:$F60))</f>
        <v>-1</v>
      </c>
      <c r="K61" s="1">
        <f t="shared" si="0"/>
        <v>0</v>
      </c>
      <c r="L61" s="1">
        <f t="shared" si="2"/>
        <v>-2</v>
      </c>
    </row>
    <row r="62" spans="1:12">
      <c r="A62" s="1">
        <f t="shared" si="12"/>
        <v>31</v>
      </c>
      <c r="B62" s="1" t="str">
        <f>INDEX(Scores!$G$2:$G$354, MATCH(Clutch!$A62, Scores!$E$2:$E$354, 0))</f>
        <v>CJ</v>
      </c>
      <c r="C62" s="1" t="s">
        <v>4</v>
      </c>
      <c r="D62" s="1">
        <f>SUMIFS(INDEX(Scores!$H$2:$N$354, 0, MATCH($C62, Scores!$H$1:$N$1, 0)), Scores!$E$2:$E$354, $A62, Scores!$F$2:$F$354, D$1)</f>
        <v>3</v>
      </c>
      <c r="E62" s="1">
        <f>SUMIFS(INDEX(Scores!$H$2:$N$354, 0, MATCH($C62, Scores!$H$1:$N$1, 0)), Scores!$E$2:$E$354, $A62, Scores!$F$2:$F$354, E$1)</f>
        <v>2</v>
      </c>
      <c r="F62" s="1">
        <f>SUMIFS(INDEX(Scores!$H$2:$N$354, 0, MATCH($C62, Scores!$H$1:$N$1, 0)), Scores!$E$2:$E$354, $A62, Scores!$F$2:$F$354, F$1)</f>
        <v>1</v>
      </c>
      <c r="G62" s="1">
        <f>SUMIFS(INDEX(Scores!$H$2:$N$354, 0, MATCH($C62, Scores!$H$1:$N$1, 0)), Scores!$E$2:$E$354, $A62, Scores!$F$2:$F$354, G$1)</f>
        <v>0</v>
      </c>
      <c r="H62" s="1" t="str">
        <f t="shared" si="3"/>
        <v>Caleb</v>
      </c>
      <c r="I62" s="1">
        <f t="shared" ref="I62" si="117">IF($H62=$C62, SUM($D62:$E62)-SUM($D63:$E63), SUM($D62:$E62) - SUM($D63:$F63))</f>
        <v>3</v>
      </c>
      <c r="J62" s="1">
        <f t="shared" ref="J62" si="118">IF($H62=$C62, SUM($D62:$F62)-SUM($D63:$E63), SUM($D62:$F62)-SUM($D63:$F63))</f>
        <v>4</v>
      </c>
      <c r="K62" s="1" t="str">
        <f t="shared" si="0"/>
        <v/>
      </c>
      <c r="L62" s="1">
        <f t="shared" si="2"/>
        <v>3</v>
      </c>
    </row>
    <row r="63" spans="1:12">
      <c r="A63" s="1">
        <f t="shared" si="12"/>
        <v>31</v>
      </c>
      <c r="B63" s="1" t="str">
        <f>INDEX(Scores!$G$2:$G$354, MATCH(Clutch!$A63, Scores!$E$2:$E$354, 0))</f>
        <v>CJ</v>
      </c>
      <c r="C63" s="1" t="s">
        <v>5</v>
      </c>
      <c r="D63" s="1">
        <f>SUMIFS(INDEX(Scores!$H$2:$N$354, 0, MATCH($C63, Scores!$H$1:$N$1, 0)), Scores!$E$2:$E$354, $A63, Scores!$F$2:$F$354, D$1)</f>
        <v>1</v>
      </c>
      <c r="E63" s="1">
        <f>SUMIFS(INDEX(Scores!$H$2:$N$354, 0, MATCH($C63, Scores!$H$1:$N$1, 0)), Scores!$E$2:$E$354, $A63, Scores!$F$2:$F$354, E$1)</f>
        <v>1</v>
      </c>
      <c r="F63" s="1">
        <f>SUMIFS(INDEX(Scores!$H$2:$N$354, 0, MATCH($C63, Scores!$H$1:$N$1, 0)), Scores!$E$2:$E$354, $A63, Scores!$F$2:$F$354, F$1)</f>
        <v>3</v>
      </c>
      <c r="G63" s="1">
        <f>SUMIFS(INDEX(Scores!$H$2:$N$354, 0, MATCH($C63, Scores!$H$1:$N$1, 0)), Scores!$E$2:$E$354, $A63, Scores!$F$2:$F$354, G$1)</f>
        <v>0</v>
      </c>
      <c r="H63" s="1" t="str">
        <f t="shared" si="3"/>
        <v>Caleb</v>
      </c>
      <c r="I63" s="1">
        <f t="shared" ref="I63" si="119">IF($H63=$C63, SUM($D63:$E63)-SUM($D62:$E62), SUM($D63:$E63) - SUM($D62:$F62))</f>
        <v>-4</v>
      </c>
      <c r="J63" s="1">
        <f t="shared" ref="J63" si="120">IF($H63=$C63, SUM($D63:$F63)-SUM($D62:$E62), SUM($D63:$F63)-SUM($D62:$F62))</f>
        <v>-1</v>
      </c>
      <c r="K63" s="1">
        <f t="shared" si="0"/>
        <v>0</v>
      </c>
      <c r="L63" s="1" t="str">
        <f t="shared" si="2"/>
        <v>&lt;-3</v>
      </c>
    </row>
    <row r="64" spans="1:12">
      <c r="A64" s="1">
        <f t="shared" si="12"/>
        <v>32</v>
      </c>
      <c r="B64" s="1" t="str">
        <f>INDEX(Scores!$G$2:$G$354, MATCH(Clutch!$A64, Scores!$E$2:$E$354, 0))</f>
        <v>JC</v>
      </c>
      <c r="C64" s="1" t="s">
        <v>4</v>
      </c>
      <c r="D64" s="1">
        <f>SUMIFS(INDEX(Scores!$H$2:$N$354, 0, MATCH($C64, Scores!$H$1:$N$1, 0)), Scores!$E$2:$E$354, $A64, Scores!$F$2:$F$354, D$1)</f>
        <v>0</v>
      </c>
      <c r="E64" s="1">
        <f>SUMIFS(INDEX(Scores!$H$2:$N$354, 0, MATCH($C64, Scores!$H$1:$N$1, 0)), Scores!$E$2:$E$354, $A64, Scores!$F$2:$F$354, E$1)</f>
        <v>2</v>
      </c>
      <c r="F64" s="1">
        <f>SUMIFS(INDEX(Scores!$H$2:$N$354, 0, MATCH($C64, Scores!$H$1:$N$1, 0)), Scores!$E$2:$E$354, $A64, Scores!$F$2:$F$354, F$1)</f>
        <v>2</v>
      </c>
      <c r="G64" s="1">
        <f>SUMIFS(INDEX(Scores!$H$2:$N$354, 0, MATCH($C64, Scores!$H$1:$N$1, 0)), Scores!$E$2:$E$354, $A64, Scores!$F$2:$F$354, G$1)</f>
        <v>0</v>
      </c>
      <c r="H64" s="1" t="str">
        <f t="shared" si="3"/>
        <v>Joshua</v>
      </c>
      <c r="I64" s="1">
        <f t="shared" ref="I64" si="121">IF($H64=$C64, SUM($D64:$E64)-SUM($D65:$E65), SUM($D64:$E64) - SUM($D65:$F65))</f>
        <v>-3</v>
      </c>
      <c r="J64" s="1">
        <f t="shared" ref="J64" si="122">IF($H64=$C64, SUM($D64:$F64)-SUM($D65:$E65), SUM($D64:$F64)-SUM($D65:$F65))</f>
        <v>-1</v>
      </c>
      <c r="K64" s="1">
        <f t="shared" si="0"/>
        <v>0</v>
      </c>
      <c r="L64" s="1">
        <f t="shared" si="2"/>
        <v>-3</v>
      </c>
    </row>
    <row r="65" spans="1:12">
      <c r="A65" s="1">
        <f t="shared" si="12"/>
        <v>32</v>
      </c>
      <c r="B65" s="1" t="str">
        <f>INDEX(Scores!$G$2:$G$354, MATCH(Clutch!$A65, Scores!$E$2:$E$354, 0))</f>
        <v>JC</v>
      </c>
      <c r="C65" s="1" t="s">
        <v>5</v>
      </c>
      <c r="D65" s="1">
        <f>SUMIFS(INDEX(Scores!$H$2:$N$354, 0, MATCH($C65, Scores!$H$1:$N$1, 0)), Scores!$E$2:$E$354, $A65, Scores!$F$2:$F$354, D$1)</f>
        <v>1</v>
      </c>
      <c r="E65" s="1">
        <f>SUMIFS(INDEX(Scores!$H$2:$N$354, 0, MATCH($C65, Scores!$H$1:$N$1, 0)), Scores!$E$2:$E$354, $A65, Scores!$F$2:$F$354, E$1)</f>
        <v>3</v>
      </c>
      <c r="F65" s="1">
        <f>SUMIFS(INDEX(Scores!$H$2:$N$354, 0, MATCH($C65, Scores!$H$1:$N$1, 0)), Scores!$E$2:$E$354, $A65, Scores!$F$2:$F$354, F$1)</f>
        <v>1</v>
      </c>
      <c r="G65" s="1">
        <f>SUMIFS(INDEX(Scores!$H$2:$N$354, 0, MATCH($C65, Scores!$H$1:$N$1, 0)), Scores!$E$2:$E$354, $A65, Scores!$F$2:$F$354, G$1)</f>
        <v>0</v>
      </c>
      <c r="H65" s="1" t="str">
        <f t="shared" si="3"/>
        <v>Joshua</v>
      </c>
      <c r="I65" s="1">
        <f t="shared" ref="I65" si="123">IF($H65=$C65, SUM($D65:$E65)-SUM($D64:$E64), SUM($D65:$E65) - SUM($D64:$F64))</f>
        <v>2</v>
      </c>
      <c r="J65" s="1">
        <f t="shared" ref="J65" si="124">IF($H65=$C65, SUM($D65:$F65)-SUM($D64:$E64), SUM($D65:$F65)-SUM($D64:$F64))</f>
        <v>3</v>
      </c>
      <c r="K65" s="1" t="str">
        <f t="shared" si="0"/>
        <v/>
      </c>
      <c r="L65" s="1">
        <f t="shared" si="2"/>
        <v>2</v>
      </c>
    </row>
    <row r="66" spans="1:12">
      <c r="A66" s="1">
        <f t="shared" si="12"/>
        <v>33</v>
      </c>
      <c r="B66" s="1" t="str">
        <f>INDEX(Scores!$G$2:$G$354, MATCH(Clutch!$A66, Scores!$E$2:$E$354, 0))</f>
        <v>JC</v>
      </c>
      <c r="C66" s="1" t="s">
        <v>4</v>
      </c>
      <c r="D66" s="1">
        <f>SUMIFS(INDEX(Scores!$H$2:$N$354, 0, MATCH($C66, Scores!$H$1:$N$1, 0)), Scores!$E$2:$E$354, $A66, Scores!$F$2:$F$354, D$1)</f>
        <v>2</v>
      </c>
      <c r="E66" s="1">
        <f>SUMIFS(INDEX(Scores!$H$2:$N$354, 0, MATCH($C66, Scores!$H$1:$N$1, 0)), Scores!$E$2:$E$354, $A66, Scores!$F$2:$F$354, E$1)</f>
        <v>2</v>
      </c>
      <c r="F66" s="1">
        <f>SUMIFS(INDEX(Scores!$H$2:$N$354, 0, MATCH($C66, Scores!$H$1:$N$1, 0)), Scores!$E$2:$E$354, $A66, Scores!$F$2:$F$354, F$1)</f>
        <v>0</v>
      </c>
      <c r="G66" s="1">
        <f>SUMIFS(INDEX(Scores!$H$2:$N$354, 0, MATCH($C66, Scores!$H$1:$N$1, 0)), Scores!$E$2:$E$354, $A66, Scores!$F$2:$F$354, G$1)</f>
        <v>0</v>
      </c>
      <c r="H66" s="1" t="str">
        <f t="shared" si="3"/>
        <v>Joshua</v>
      </c>
      <c r="I66" s="1">
        <f t="shared" ref="I66" si="125">IF($H66=$C66, SUM($D66:$E66)-SUM($D67:$E67), SUM($D66:$E66) - SUM($D67:$F67))</f>
        <v>-1</v>
      </c>
      <c r="J66" s="1">
        <f t="shared" ref="J66" si="126">IF($H66=$C66, SUM($D66:$F66)-SUM($D67:$E67), SUM($D66:$F66)-SUM($D67:$F67))</f>
        <v>-1</v>
      </c>
      <c r="K66" s="1">
        <f t="shared" si="0"/>
        <v>0</v>
      </c>
      <c r="L66" s="1">
        <f t="shared" si="2"/>
        <v>-1</v>
      </c>
    </row>
    <row r="67" spans="1:12">
      <c r="A67" s="1">
        <f t="shared" si="12"/>
        <v>33</v>
      </c>
      <c r="B67" s="1" t="str">
        <f>INDEX(Scores!$G$2:$G$354, MATCH(Clutch!$A67, Scores!$E$2:$E$354, 0))</f>
        <v>JC</v>
      </c>
      <c r="C67" s="1" t="s">
        <v>5</v>
      </c>
      <c r="D67" s="1">
        <f>SUMIFS(INDEX(Scores!$H$2:$N$354, 0, MATCH($C67, Scores!$H$1:$N$1, 0)), Scores!$E$2:$E$354, $A67, Scores!$F$2:$F$354, D$1)</f>
        <v>0</v>
      </c>
      <c r="E67" s="1">
        <f>SUMIFS(INDEX(Scores!$H$2:$N$354, 0, MATCH($C67, Scores!$H$1:$N$1, 0)), Scores!$E$2:$E$354, $A67, Scores!$F$2:$F$354, E$1)</f>
        <v>3</v>
      </c>
      <c r="F67" s="1">
        <f>SUMIFS(INDEX(Scores!$H$2:$N$354, 0, MATCH($C67, Scores!$H$1:$N$1, 0)), Scores!$E$2:$E$354, $A67, Scores!$F$2:$F$354, F$1)</f>
        <v>2</v>
      </c>
      <c r="G67" s="1">
        <f>SUMIFS(INDEX(Scores!$H$2:$N$354, 0, MATCH($C67, Scores!$H$1:$N$1, 0)), Scores!$E$2:$E$354, $A67, Scores!$F$2:$F$354, G$1)</f>
        <v>0</v>
      </c>
      <c r="H67" s="1" t="str">
        <f t="shared" si="3"/>
        <v>Joshua</v>
      </c>
      <c r="I67" s="1">
        <f t="shared" ref="I67" si="127">IF($H67=$C67, SUM($D67:$E67)-SUM($D66:$E66), SUM($D67:$E67) - SUM($D66:$F66))</f>
        <v>-1</v>
      </c>
      <c r="J67" s="1">
        <f t="shared" ref="J67" si="128">IF($H67=$C67, SUM($D67:$F67)-SUM($D66:$E66), SUM($D67:$F67)-SUM($D66:$F66))</f>
        <v>1</v>
      </c>
      <c r="K67" s="1">
        <f t="shared" ref="K67:K130" si="129">IF(I67&lt;=0,IF(J67&gt;=0,1,0),"")</f>
        <v>1</v>
      </c>
      <c r="L67" s="1">
        <f t="shared" si="2"/>
        <v>-1</v>
      </c>
    </row>
    <row r="68" spans="1:12">
      <c r="A68" s="1">
        <f t="shared" si="12"/>
        <v>34</v>
      </c>
      <c r="B68" s="1" t="str">
        <f>INDEX(Scores!$G$2:$G$354, MATCH(Clutch!$A68, Scores!$E$2:$E$354, 0))</f>
        <v>JCQ</v>
      </c>
      <c r="C68" s="1" t="s">
        <v>4</v>
      </c>
      <c r="D68" s="1">
        <f>SUMIFS(INDEX(Scores!$H$2:$N$354, 0, MATCH($C68, Scores!$H$1:$N$1, 0)), Scores!$E$2:$E$354, $A68, Scores!$F$2:$F$354, D$1)</f>
        <v>2</v>
      </c>
      <c r="E68" s="1">
        <f>SUMIFS(INDEX(Scores!$H$2:$N$354, 0, MATCH($C68, Scores!$H$1:$N$1, 0)), Scores!$E$2:$E$354, $A68, Scores!$F$2:$F$354, E$1)</f>
        <v>4</v>
      </c>
      <c r="F68" s="1">
        <f>SUMIFS(INDEX(Scores!$H$2:$N$354, 0, MATCH($C68, Scores!$H$1:$N$1, 0)), Scores!$E$2:$E$354, $A68, Scores!$F$2:$F$354, F$1)</f>
        <v>2</v>
      </c>
      <c r="G68" s="1">
        <f>SUMIFS(INDEX(Scores!$H$2:$N$354, 0, MATCH($C68, Scores!$H$1:$N$1, 0)), Scores!$E$2:$E$354, $A68, Scores!$F$2:$F$354, G$1)</f>
        <v>0</v>
      </c>
      <c r="H68" s="1" t="str">
        <f t="shared" si="3"/>
        <v>Joshua</v>
      </c>
      <c r="I68" s="1">
        <f t="shared" ref="I68" si="130">IF($H68=$C68, SUM($D68:$E68)-SUM($D69:$E69), SUM($D68:$E68) - SUM($D69:$F69))</f>
        <v>5</v>
      </c>
      <c r="J68" s="1">
        <f t="shared" ref="J68" si="131">IF($H68=$C68, SUM($D68:$F68)-SUM($D69:$E69), SUM($D68:$F68)-SUM($D69:$F69))</f>
        <v>7</v>
      </c>
      <c r="K68" s="1" t="str">
        <f t="shared" si="129"/>
        <v/>
      </c>
      <c r="L68" s="1" t="str">
        <f t="shared" ref="L68:L131" si="132">IF(I68&gt;3, "&gt;3", IF(I68&lt;-3, "&lt;-3", I68))</f>
        <v>&gt;3</v>
      </c>
    </row>
    <row r="69" spans="1:12">
      <c r="A69" s="1">
        <f t="shared" si="12"/>
        <v>34</v>
      </c>
      <c r="B69" s="1" t="str">
        <f>INDEX(Scores!$G$2:$G$354, MATCH(Clutch!$A69, Scores!$E$2:$E$354, 0))</f>
        <v>JCQ</v>
      </c>
      <c r="C69" s="1" t="s">
        <v>5</v>
      </c>
      <c r="D69" s="1">
        <f>SUMIFS(INDEX(Scores!$H$2:$N$354, 0, MATCH($C69, Scores!$H$1:$N$1, 0)), Scores!$E$2:$E$354, $A69, Scores!$F$2:$F$354, D$1)</f>
        <v>0</v>
      </c>
      <c r="E69" s="1">
        <f>SUMIFS(INDEX(Scores!$H$2:$N$354, 0, MATCH($C69, Scores!$H$1:$N$1, 0)), Scores!$E$2:$E$354, $A69, Scores!$F$2:$F$354, E$1)</f>
        <v>1</v>
      </c>
      <c r="F69" s="1">
        <f>SUMIFS(INDEX(Scores!$H$2:$N$354, 0, MATCH($C69, Scores!$H$1:$N$1, 0)), Scores!$E$2:$E$354, $A69, Scores!$F$2:$F$354, F$1)</f>
        <v>0</v>
      </c>
      <c r="G69" s="1">
        <f>SUMIFS(INDEX(Scores!$H$2:$N$354, 0, MATCH($C69, Scores!$H$1:$N$1, 0)), Scores!$E$2:$E$354, $A69, Scores!$F$2:$F$354, G$1)</f>
        <v>0</v>
      </c>
      <c r="H69" s="1" t="str">
        <f t="shared" si="3"/>
        <v>Joshua</v>
      </c>
      <c r="I69" s="1">
        <f t="shared" ref="I69" si="133">IF($H69=$C69, SUM($D69:$E69)-SUM($D68:$E68), SUM($D69:$E69) - SUM($D68:$F68))</f>
        <v>-5</v>
      </c>
      <c r="J69" s="1">
        <f t="shared" ref="J69" si="134">IF($H69=$C69, SUM($D69:$F69)-SUM($D68:$E68), SUM($D69:$F69)-SUM($D68:$F68))</f>
        <v>-5</v>
      </c>
      <c r="K69" s="1">
        <f t="shared" si="129"/>
        <v>0</v>
      </c>
      <c r="L69" s="1" t="str">
        <f t="shared" si="132"/>
        <v>&lt;-3</v>
      </c>
    </row>
    <row r="70" spans="1:12">
      <c r="A70" s="1">
        <f t="shared" si="12"/>
        <v>35</v>
      </c>
      <c r="B70" s="1" t="str">
        <f>INDEX(Scores!$G$2:$G$354, MATCH(Clutch!$A70, Scores!$E$2:$E$354, 0))</f>
        <v>CJ</v>
      </c>
      <c r="C70" s="1" t="s">
        <v>4</v>
      </c>
      <c r="D70" s="1">
        <f>SUMIFS(INDEX(Scores!$H$2:$N$354, 0, MATCH($C70, Scores!$H$1:$N$1, 0)), Scores!$E$2:$E$354, $A70, Scores!$F$2:$F$354, D$1)</f>
        <v>2</v>
      </c>
      <c r="E70" s="1">
        <f>SUMIFS(INDEX(Scores!$H$2:$N$354, 0, MATCH($C70, Scores!$H$1:$N$1, 0)), Scores!$E$2:$E$354, $A70, Scores!$F$2:$F$354, E$1)</f>
        <v>4</v>
      </c>
      <c r="F70" s="1">
        <f>SUMIFS(INDEX(Scores!$H$2:$N$354, 0, MATCH($C70, Scores!$H$1:$N$1, 0)), Scores!$E$2:$E$354, $A70, Scores!$F$2:$F$354, F$1)</f>
        <v>2</v>
      </c>
      <c r="G70" s="1">
        <f>SUMIFS(INDEX(Scores!$H$2:$N$354, 0, MATCH($C70, Scores!$H$1:$N$1, 0)), Scores!$E$2:$E$354, $A70, Scores!$F$2:$F$354, G$1)</f>
        <v>0</v>
      </c>
      <c r="H70" s="1" t="str">
        <f t="shared" ref="H70:H129" si="135">IF(FIND("C", B70) &lt; FIND("J", B70), "Caleb", "Joshua")</f>
        <v>Caleb</v>
      </c>
      <c r="I70" s="1">
        <f t="shared" ref="I70" si="136">IF($H70=$C70, SUM($D70:$E70)-SUM($D71:$E71), SUM($D70:$E70) - SUM($D71:$F71))</f>
        <v>4</v>
      </c>
      <c r="J70" s="1">
        <f t="shared" ref="J70" si="137">IF($H70=$C70, SUM($D70:$F70)-SUM($D71:$E71), SUM($D70:$F70)-SUM($D71:$F71))</f>
        <v>6</v>
      </c>
      <c r="K70" s="1" t="str">
        <f t="shared" si="129"/>
        <v/>
      </c>
      <c r="L70" s="1" t="str">
        <f t="shared" si="132"/>
        <v>&gt;3</v>
      </c>
    </row>
    <row r="71" spans="1:12">
      <c r="A71" s="1">
        <f t="shared" si="12"/>
        <v>35</v>
      </c>
      <c r="B71" s="1" t="str">
        <f>INDEX(Scores!$G$2:$G$354, MATCH(Clutch!$A71, Scores!$E$2:$E$354, 0))</f>
        <v>CJ</v>
      </c>
      <c r="C71" s="1" t="s">
        <v>5</v>
      </c>
      <c r="D71" s="1">
        <f>SUMIFS(INDEX(Scores!$H$2:$N$354, 0, MATCH($C71, Scores!$H$1:$N$1, 0)), Scores!$E$2:$E$354, $A71, Scores!$F$2:$F$354, D$1)</f>
        <v>1</v>
      </c>
      <c r="E71" s="1">
        <f>SUMIFS(INDEX(Scores!$H$2:$N$354, 0, MATCH($C71, Scores!$H$1:$N$1, 0)), Scores!$E$2:$E$354, $A71, Scores!$F$2:$F$354, E$1)</f>
        <v>1</v>
      </c>
      <c r="F71" s="1">
        <f>SUMIFS(INDEX(Scores!$H$2:$N$354, 0, MATCH($C71, Scores!$H$1:$N$1, 0)), Scores!$E$2:$E$354, $A71, Scores!$F$2:$F$354, F$1)</f>
        <v>0</v>
      </c>
      <c r="G71" s="1">
        <f>SUMIFS(INDEX(Scores!$H$2:$N$354, 0, MATCH($C71, Scores!$H$1:$N$1, 0)), Scores!$E$2:$E$354, $A71, Scores!$F$2:$F$354, G$1)</f>
        <v>0</v>
      </c>
      <c r="H71" s="1" t="str">
        <f t="shared" si="135"/>
        <v>Caleb</v>
      </c>
      <c r="I71" s="1">
        <f t="shared" ref="I71" si="138">IF($H71=$C71, SUM($D71:$E71)-SUM($D70:$E70), SUM($D71:$E71) - SUM($D70:$F70))</f>
        <v>-6</v>
      </c>
      <c r="J71" s="1">
        <f t="shared" ref="J71" si="139">IF($H71=$C71, SUM($D71:$F71)-SUM($D70:$E70), SUM($D71:$F71)-SUM($D70:$F70))</f>
        <v>-6</v>
      </c>
      <c r="K71" s="1">
        <f t="shared" si="129"/>
        <v>0</v>
      </c>
      <c r="L71" s="1" t="str">
        <f t="shared" si="132"/>
        <v>&lt;-3</v>
      </c>
    </row>
    <row r="72" spans="1:12">
      <c r="A72" s="1">
        <f t="shared" si="12"/>
        <v>36</v>
      </c>
      <c r="B72" s="1" t="str">
        <f>INDEX(Scores!$G$2:$G$354, MATCH(Clutch!$A72, Scores!$E$2:$E$354, 0))</f>
        <v>JCQ</v>
      </c>
      <c r="C72" s="1" t="s">
        <v>4</v>
      </c>
      <c r="D72" s="1">
        <f>SUMIFS(INDEX(Scores!$H$2:$N$354, 0, MATCH($C72, Scores!$H$1:$N$1, 0)), Scores!$E$2:$E$354, $A72, Scores!$F$2:$F$354, D$1)</f>
        <v>1</v>
      </c>
      <c r="E72" s="1">
        <f>SUMIFS(INDEX(Scores!$H$2:$N$354, 0, MATCH($C72, Scores!$H$1:$N$1, 0)), Scores!$E$2:$E$354, $A72, Scores!$F$2:$F$354, E$1)</f>
        <v>0</v>
      </c>
      <c r="F72" s="1">
        <f>SUMIFS(INDEX(Scores!$H$2:$N$354, 0, MATCH($C72, Scores!$H$1:$N$1, 0)), Scores!$E$2:$E$354, $A72, Scores!$F$2:$F$354, F$1)</f>
        <v>0</v>
      </c>
      <c r="G72" s="1">
        <f>SUMIFS(INDEX(Scores!$H$2:$N$354, 0, MATCH($C72, Scores!$H$1:$N$1, 0)), Scores!$E$2:$E$354, $A72, Scores!$F$2:$F$354, G$1)</f>
        <v>0</v>
      </c>
      <c r="H72" s="1" t="str">
        <f t="shared" si="135"/>
        <v>Joshua</v>
      </c>
      <c r="I72" s="1">
        <f t="shared" ref="I72" si="140">IF($H72=$C72, SUM($D72:$E72)-SUM($D73:$E73), SUM($D72:$E72) - SUM($D73:$F73))</f>
        <v>-1</v>
      </c>
      <c r="J72" s="1">
        <f t="shared" ref="J72" si="141">IF($H72=$C72, SUM($D72:$F72)-SUM($D73:$E73), SUM($D72:$F72)-SUM($D73:$F73))</f>
        <v>-1</v>
      </c>
      <c r="K72" s="1">
        <f t="shared" si="129"/>
        <v>0</v>
      </c>
      <c r="L72" s="1">
        <f t="shared" si="132"/>
        <v>-1</v>
      </c>
    </row>
    <row r="73" spans="1:12">
      <c r="A73" s="1">
        <f t="shared" si="12"/>
        <v>36</v>
      </c>
      <c r="B73" s="1" t="str">
        <f>INDEX(Scores!$G$2:$G$354, MATCH(Clutch!$A73, Scores!$E$2:$E$354, 0))</f>
        <v>JCQ</v>
      </c>
      <c r="C73" s="1" t="s">
        <v>5</v>
      </c>
      <c r="D73" s="1">
        <f>SUMIFS(INDEX(Scores!$H$2:$N$354, 0, MATCH($C73, Scores!$H$1:$N$1, 0)), Scores!$E$2:$E$354, $A73, Scores!$F$2:$F$354, D$1)</f>
        <v>0</v>
      </c>
      <c r="E73" s="1">
        <f>SUMIFS(INDEX(Scores!$H$2:$N$354, 0, MATCH($C73, Scores!$H$1:$N$1, 0)), Scores!$E$2:$E$354, $A73, Scores!$F$2:$F$354, E$1)</f>
        <v>1</v>
      </c>
      <c r="F73" s="1">
        <f>SUMIFS(INDEX(Scores!$H$2:$N$354, 0, MATCH($C73, Scores!$H$1:$N$1, 0)), Scores!$E$2:$E$354, $A73, Scores!$F$2:$F$354, F$1)</f>
        <v>1</v>
      </c>
      <c r="G73" s="1">
        <f>SUMIFS(INDEX(Scores!$H$2:$N$354, 0, MATCH($C73, Scores!$H$1:$N$1, 0)), Scores!$E$2:$E$354, $A73, Scores!$F$2:$F$354, G$1)</f>
        <v>0</v>
      </c>
      <c r="H73" s="1" t="str">
        <f t="shared" si="135"/>
        <v>Joshua</v>
      </c>
      <c r="I73" s="1">
        <f t="shared" ref="I73" si="142">IF($H73=$C73, SUM($D73:$E73)-SUM($D72:$E72), SUM($D73:$E73) - SUM($D72:$F72))</f>
        <v>0</v>
      </c>
      <c r="J73" s="1">
        <f t="shared" ref="J73" si="143">IF($H73=$C73, SUM($D73:$F73)-SUM($D72:$E72), SUM($D73:$F73)-SUM($D72:$F72))</f>
        <v>1</v>
      </c>
      <c r="K73" s="1">
        <f t="shared" si="129"/>
        <v>1</v>
      </c>
      <c r="L73" s="1">
        <f t="shared" si="132"/>
        <v>0</v>
      </c>
    </row>
    <row r="74" spans="1:12">
      <c r="A74" s="1">
        <f t="shared" ref="A74:A133" si="144">A72+1</f>
        <v>37</v>
      </c>
      <c r="B74" s="1" t="str">
        <f>INDEX(Scores!$G$2:$G$354, MATCH(Clutch!$A74, Scores!$E$2:$E$354, 0))</f>
        <v>JC</v>
      </c>
      <c r="C74" s="1" t="s">
        <v>4</v>
      </c>
      <c r="D74" s="1">
        <f>SUMIFS(INDEX(Scores!$H$2:$N$354, 0, MATCH($C74, Scores!$H$1:$N$1, 0)), Scores!$E$2:$E$354, $A74, Scores!$F$2:$F$354, D$1)</f>
        <v>0</v>
      </c>
      <c r="E74" s="1">
        <f>SUMIFS(INDEX(Scores!$H$2:$N$354, 0, MATCH($C74, Scores!$H$1:$N$1, 0)), Scores!$E$2:$E$354, $A74, Scores!$F$2:$F$354, E$1)</f>
        <v>3</v>
      </c>
      <c r="F74" s="1">
        <f>SUMIFS(INDEX(Scores!$H$2:$N$354, 0, MATCH($C74, Scores!$H$1:$N$1, 0)), Scores!$E$2:$E$354, $A74, Scores!$F$2:$F$354, F$1)</f>
        <v>5</v>
      </c>
      <c r="G74" s="1">
        <f>SUMIFS(INDEX(Scores!$H$2:$N$354, 0, MATCH($C74, Scores!$H$1:$N$1, 0)), Scores!$E$2:$E$354, $A74, Scores!$F$2:$F$354, G$1)</f>
        <v>0</v>
      </c>
      <c r="H74" s="1" t="str">
        <f t="shared" si="135"/>
        <v>Joshua</v>
      </c>
      <c r="I74" s="1">
        <f t="shared" ref="I74" si="145">IF($H74=$C74, SUM($D74:$E74)-SUM($D75:$E75), SUM($D74:$E74) - SUM($D75:$F75))</f>
        <v>-3</v>
      </c>
      <c r="J74" s="1">
        <f t="shared" ref="J74" si="146">IF($H74=$C74, SUM($D74:$F74)-SUM($D75:$E75), SUM($D74:$F74)-SUM($D75:$F75))</f>
        <v>2</v>
      </c>
      <c r="K74" s="1">
        <f t="shared" si="129"/>
        <v>1</v>
      </c>
      <c r="L74" s="1">
        <f t="shared" si="132"/>
        <v>-3</v>
      </c>
    </row>
    <row r="75" spans="1:12">
      <c r="A75" s="1">
        <f t="shared" si="144"/>
        <v>37</v>
      </c>
      <c r="B75" s="1" t="str">
        <f>INDEX(Scores!$G$2:$G$354, MATCH(Clutch!$A75, Scores!$E$2:$E$354, 0))</f>
        <v>JC</v>
      </c>
      <c r="C75" s="1" t="s">
        <v>5</v>
      </c>
      <c r="D75" s="1">
        <f>SUMIFS(INDEX(Scores!$H$2:$N$354, 0, MATCH($C75, Scores!$H$1:$N$1, 0)), Scores!$E$2:$E$354, $A75, Scores!$F$2:$F$354, D$1)</f>
        <v>2</v>
      </c>
      <c r="E75" s="1">
        <f>SUMIFS(INDEX(Scores!$H$2:$N$354, 0, MATCH($C75, Scores!$H$1:$N$1, 0)), Scores!$E$2:$E$354, $A75, Scores!$F$2:$F$354, E$1)</f>
        <v>1</v>
      </c>
      <c r="F75" s="1">
        <f>SUMIFS(INDEX(Scores!$H$2:$N$354, 0, MATCH($C75, Scores!$H$1:$N$1, 0)), Scores!$E$2:$E$354, $A75, Scores!$F$2:$F$354, F$1)</f>
        <v>3</v>
      </c>
      <c r="G75" s="1">
        <f>SUMIFS(INDEX(Scores!$H$2:$N$354, 0, MATCH($C75, Scores!$H$1:$N$1, 0)), Scores!$E$2:$E$354, $A75, Scores!$F$2:$F$354, G$1)</f>
        <v>0</v>
      </c>
      <c r="H75" s="1" t="str">
        <f t="shared" si="135"/>
        <v>Joshua</v>
      </c>
      <c r="I75" s="1">
        <f t="shared" ref="I75" si="147">IF($H75=$C75, SUM($D75:$E75)-SUM($D74:$E74), SUM($D75:$E75) - SUM($D74:$F74))</f>
        <v>0</v>
      </c>
      <c r="J75" s="1">
        <f t="shared" ref="J75" si="148">IF($H75=$C75, SUM($D75:$F75)-SUM($D74:$E74), SUM($D75:$F75)-SUM($D74:$F74))</f>
        <v>3</v>
      </c>
      <c r="K75" s="1">
        <f t="shared" si="129"/>
        <v>1</v>
      </c>
      <c r="L75" s="1">
        <f t="shared" si="132"/>
        <v>0</v>
      </c>
    </row>
    <row r="76" spans="1:12">
      <c r="A76" s="1">
        <f t="shared" si="144"/>
        <v>38</v>
      </c>
      <c r="B76" s="1" t="str">
        <f>INDEX(Scores!$G$2:$G$354, MATCH(Clutch!$A76, Scores!$E$2:$E$354, 0))</f>
        <v>CJD</v>
      </c>
      <c r="C76" s="1" t="s">
        <v>4</v>
      </c>
      <c r="D76" s="1">
        <f>SUMIFS(INDEX(Scores!$H$2:$N$354, 0, MATCH($C76, Scores!$H$1:$N$1, 0)), Scores!$E$2:$E$354, $A76, Scores!$F$2:$F$354, D$1)</f>
        <v>0</v>
      </c>
      <c r="E76" s="1">
        <f>SUMIFS(INDEX(Scores!$H$2:$N$354, 0, MATCH($C76, Scores!$H$1:$N$1, 0)), Scores!$E$2:$E$354, $A76, Scores!$F$2:$F$354, E$1)</f>
        <v>0</v>
      </c>
      <c r="F76" s="1">
        <f>SUMIFS(INDEX(Scores!$H$2:$N$354, 0, MATCH($C76, Scores!$H$1:$N$1, 0)), Scores!$E$2:$E$354, $A76, Scores!$F$2:$F$354, F$1)</f>
        <v>1</v>
      </c>
      <c r="G76" s="1">
        <f>SUMIFS(INDEX(Scores!$H$2:$N$354, 0, MATCH($C76, Scores!$H$1:$N$1, 0)), Scores!$E$2:$E$354, $A76, Scores!$F$2:$F$354, G$1)</f>
        <v>0</v>
      </c>
      <c r="H76" s="1" t="str">
        <f t="shared" si="135"/>
        <v>Caleb</v>
      </c>
      <c r="I76" s="1">
        <f t="shared" ref="I76" si="149">IF($H76=$C76, SUM($D76:$E76)-SUM($D77:$E77), SUM($D76:$E76) - SUM($D77:$F77))</f>
        <v>-3</v>
      </c>
      <c r="J76" s="1">
        <f t="shared" ref="J76" si="150">IF($H76=$C76, SUM($D76:$F76)-SUM($D77:$E77), SUM($D76:$F76)-SUM($D77:$F77))</f>
        <v>-2</v>
      </c>
      <c r="K76" s="1">
        <f t="shared" si="129"/>
        <v>0</v>
      </c>
      <c r="L76" s="1">
        <f t="shared" si="132"/>
        <v>-3</v>
      </c>
    </row>
    <row r="77" spans="1:12">
      <c r="A77" s="1">
        <f t="shared" si="144"/>
        <v>38</v>
      </c>
      <c r="B77" s="1" t="str">
        <f>INDEX(Scores!$G$2:$G$354, MATCH(Clutch!$A77, Scores!$E$2:$E$354, 0))</f>
        <v>CJD</v>
      </c>
      <c r="C77" s="1" t="s">
        <v>5</v>
      </c>
      <c r="D77" s="1">
        <f>SUMIFS(INDEX(Scores!$H$2:$N$354, 0, MATCH($C77, Scores!$H$1:$N$1, 0)), Scores!$E$2:$E$354, $A77, Scores!$F$2:$F$354, D$1)</f>
        <v>2</v>
      </c>
      <c r="E77" s="1">
        <f>SUMIFS(INDEX(Scores!$H$2:$N$354, 0, MATCH($C77, Scores!$H$1:$N$1, 0)), Scores!$E$2:$E$354, $A77, Scores!$F$2:$F$354, E$1)</f>
        <v>1</v>
      </c>
      <c r="F77" s="1">
        <f>SUMIFS(INDEX(Scores!$H$2:$N$354, 0, MATCH($C77, Scores!$H$1:$N$1, 0)), Scores!$E$2:$E$354, $A77, Scores!$F$2:$F$354, F$1)</f>
        <v>1</v>
      </c>
      <c r="G77" s="1">
        <f>SUMIFS(INDEX(Scores!$H$2:$N$354, 0, MATCH($C77, Scores!$H$1:$N$1, 0)), Scores!$E$2:$E$354, $A77, Scores!$F$2:$F$354, G$1)</f>
        <v>0</v>
      </c>
      <c r="H77" s="1" t="str">
        <f t="shared" si="135"/>
        <v>Caleb</v>
      </c>
      <c r="I77" s="1">
        <f t="shared" ref="I77" si="151">IF($H77=$C77, SUM($D77:$E77)-SUM($D76:$E76), SUM($D77:$E77) - SUM($D76:$F76))</f>
        <v>2</v>
      </c>
      <c r="J77" s="1">
        <f t="shared" ref="J77" si="152">IF($H77=$C77, SUM($D77:$F77)-SUM($D76:$E76), SUM($D77:$F77)-SUM($D76:$F76))</f>
        <v>3</v>
      </c>
      <c r="K77" s="1" t="str">
        <f t="shared" si="129"/>
        <v/>
      </c>
      <c r="L77" s="1">
        <f t="shared" si="132"/>
        <v>2</v>
      </c>
    </row>
    <row r="78" spans="1:12">
      <c r="A78" s="1">
        <f t="shared" si="144"/>
        <v>39</v>
      </c>
      <c r="B78" s="1" t="str">
        <f>INDEX(Scores!$G$2:$G$354, MATCH(Clutch!$A78, Scores!$E$2:$E$354, 0))</f>
        <v>CJ</v>
      </c>
      <c r="C78" s="1" t="s">
        <v>4</v>
      </c>
      <c r="D78" s="1">
        <f>SUMIFS(INDEX(Scores!$H$2:$N$354, 0, MATCH($C78, Scores!$H$1:$N$1, 0)), Scores!$E$2:$E$354, $A78, Scores!$F$2:$F$354, D$1)</f>
        <v>5</v>
      </c>
      <c r="E78" s="1">
        <f>SUMIFS(INDEX(Scores!$H$2:$N$354, 0, MATCH($C78, Scores!$H$1:$N$1, 0)), Scores!$E$2:$E$354, $A78, Scores!$F$2:$F$354, E$1)</f>
        <v>7</v>
      </c>
      <c r="F78" s="1">
        <f>SUMIFS(INDEX(Scores!$H$2:$N$354, 0, MATCH($C78, Scores!$H$1:$N$1, 0)), Scores!$E$2:$E$354, $A78, Scores!$F$2:$F$354, F$1)</f>
        <v>3</v>
      </c>
      <c r="G78" s="1">
        <f>SUMIFS(INDEX(Scores!$H$2:$N$354, 0, MATCH($C78, Scores!$H$1:$N$1, 0)), Scores!$E$2:$E$354, $A78, Scores!$F$2:$F$354, G$1)</f>
        <v>0</v>
      </c>
      <c r="H78" s="1" t="str">
        <f t="shared" si="135"/>
        <v>Caleb</v>
      </c>
      <c r="I78" s="1">
        <f t="shared" ref="I78" si="153">IF($H78=$C78, SUM($D78:$E78)-SUM($D79:$E79), SUM($D78:$E78) - SUM($D79:$F79))</f>
        <v>8</v>
      </c>
      <c r="J78" s="1">
        <f t="shared" ref="J78" si="154">IF($H78=$C78, SUM($D78:$F78)-SUM($D79:$E79), SUM($D78:$F78)-SUM($D79:$F79))</f>
        <v>11</v>
      </c>
      <c r="K78" s="1" t="str">
        <f t="shared" si="129"/>
        <v/>
      </c>
      <c r="L78" s="1" t="str">
        <f t="shared" si="132"/>
        <v>&gt;3</v>
      </c>
    </row>
    <row r="79" spans="1:12">
      <c r="A79" s="1">
        <f t="shared" si="144"/>
        <v>39</v>
      </c>
      <c r="B79" s="1" t="str">
        <f>INDEX(Scores!$G$2:$G$354, MATCH(Clutch!$A79, Scores!$E$2:$E$354, 0))</f>
        <v>CJ</v>
      </c>
      <c r="C79" s="1" t="s">
        <v>5</v>
      </c>
      <c r="D79" s="1">
        <f>SUMIFS(INDEX(Scores!$H$2:$N$354, 0, MATCH($C79, Scores!$H$1:$N$1, 0)), Scores!$E$2:$E$354, $A79, Scores!$F$2:$F$354, D$1)</f>
        <v>3</v>
      </c>
      <c r="E79" s="1">
        <f>SUMIFS(INDEX(Scores!$H$2:$N$354, 0, MATCH($C79, Scores!$H$1:$N$1, 0)), Scores!$E$2:$E$354, $A79, Scores!$F$2:$F$354, E$1)</f>
        <v>1</v>
      </c>
      <c r="F79" s="1">
        <f>SUMIFS(INDEX(Scores!$H$2:$N$354, 0, MATCH($C79, Scores!$H$1:$N$1, 0)), Scores!$E$2:$E$354, $A79, Scores!$F$2:$F$354, F$1)</f>
        <v>2</v>
      </c>
      <c r="G79" s="1">
        <f>SUMIFS(INDEX(Scores!$H$2:$N$354, 0, MATCH($C79, Scores!$H$1:$N$1, 0)), Scores!$E$2:$E$354, $A79, Scores!$F$2:$F$354, G$1)</f>
        <v>0</v>
      </c>
      <c r="H79" s="1" t="str">
        <f t="shared" si="135"/>
        <v>Caleb</v>
      </c>
      <c r="I79" s="1">
        <f t="shared" ref="I79" si="155">IF($H79=$C79, SUM($D79:$E79)-SUM($D78:$E78), SUM($D79:$E79) - SUM($D78:$F78))</f>
        <v>-11</v>
      </c>
      <c r="J79" s="1">
        <f t="shared" ref="J79" si="156">IF($H79=$C79, SUM($D79:$F79)-SUM($D78:$E78), SUM($D79:$F79)-SUM($D78:$F78))</f>
        <v>-9</v>
      </c>
      <c r="K79" s="1">
        <f t="shared" si="129"/>
        <v>0</v>
      </c>
      <c r="L79" s="1" t="str">
        <f t="shared" si="132"/>
        <v>&lt;-3</v>
      </c>
    </row>
    <row r="80" spans="1:12">
      <c r="A80" s="1">
        <f t="shared" si="144"/>
        <v>40</v>
      </c>
      <c r="B80" s="1" t="str">
        <f>INDEX(Scores!$G$2:$G$354, MATCH(Clutch!$A80, Scores!$E$2:$E$354, 0))</f>
        <v>CJ</v>
      </c>
      <c r="C80" s="1" t="s">
        <v>4</v>
      </c>
      <c r="D80" s="1">
        <f>SUMIFS(INDEX(Scores!$H$2:$N$354, 0, MATCH($C80, Scores!$H$1:$N$1, 0)), Scores!$E$2:$E$354, $A80, Scores!$F$2:$F$354, D$1)</f>
        <v>1</v>
      </c>
      <c r="E80" s="1">
        <f>SUMIFS(INDEX(Scores!$H$2:$N$354, 0, MATCH($C80, Scores!$H$1:$N$1, 0)), Scores!$E$2:$E$354, $A80, Scores!$F$2:$F$354, E$1)</f>
        <v>2</v>
      </c>
      <c r="F80" s="1">
        <f>SUMIFS(INDEX(Scores!$H$2:$N$354, 0, MATCH($C80, Scores!$H$1:$N$1, 0)), Scores!$E$2:$E$354, $A80, Scores!$F$2:$F$354, F$1)</f>
        <v>5</v>
      </c>
      <c r="G80" s="1">
        <f>SUMIFS(INDEX(Scores!$H$2:$N$354, 0, MATCH($C80, Scores!$H$1:$N$1, 0)), Scores!$E$2:$E$354, $A80, Scores!$F$2:$F$354, G$1)</f>
        <v>0</v>
      </c>
      <c r="H80" s="1" t="str">
        <f t="shared" si="135"/>
        <v>Caleb</v>
      </c>
      <c r="I80" s="1">
        <f t="shared" ref="I80" si="157">IF($H80=$C80, SUM($D80:$E80)-SUM($D81:$E81), SUM($D80:$E80) - SUM($D81:$F81))</f>
        <v>-3</v>
      </c>
      <c r="J80" s="1">
        <f t="shared" ref="J80" si="158">IF($H80=$C80, SUM($D80:$F80)-SUM($D81:$E81), SUM($D80:$F80)-SUM($D81:$F81))</f>
        <v>2</v>
      </c>
      <c r="K80" s="1">
        <f t="shared" si="129"/>
        <v>1</v>
      </c>
      <c r="L80" s="1">
        <f t="shared" si="132"/>
        <v>-3</v>
      </c>
    </row>
    <row r="81" spans="1:12">
      <c r="A81" s="1">
        <f t="shared" si="144"/>
        <v>40</v>
      </c>
      <c r="B81" s="1" t="str">
        <f>INDEX(Scores!$G$2:$G$354, MATCH(Clutch!$A81, Scores!$E$2:$E$354, 0))</f>
        <v>CJ</v>
      </c>
      <c r="C81" s="1" t="s">
        <v>5</v>
      </c>
      <c r="D81" s="1">
        <f>SUMIFS(INDEX(Scores!$H$2:$N$354, 0, MATCH($C81, Scores!$H$1:$N$1, 0)), Scores!$E$2:$E$354, $A81, Scores!$F$2:$F$354, D$1)</f>
        <v>3</v>
      </c>
      <c r="E81" s="1">
        <f>SUMIFS(INDEX(Scores!$H$2:$N$354, 0, MATCH($C81, Scores!$H$1:$N$1, 0)), Scores!$E$2:$E$354, $A81, Scores!$F$2:$F$354, E$1)</f>
        <v>3</v>
      </c>
      <c r="F81" s="1">
        <f>SUMIFS(INDEX(Scores!$H$2:$N$354, 0, MATCH($C81, Scores!$H$1:$N$1, 0)), Scores!$E$2:$E$354, $A81, Scores!$F$2:$F$354, F$1)</f>
        <v>0</v>
      </c>
      <c r="G81" s="1">
        <f>SUMIFS(INDEX(Scores!$H$2:$N$354, 0, MATCH($C81, Scores!$H$1:$N$1, 0)), Scores!$E$2:$E$354, $A81, Scores!$F$2:$F$354, G$1)</f>
        <v>0</v>
      </c>
      <c r="H81" s="1" t="str">
        <f t="shared" si="135"/>
        <v>Caleb</v>
      </c>
      <c r="I81" s="1">
        <f t="shared" ref="I81" si="159">IF($H81=$C81, SUM($D81:$E81)-SUM($D80:$E80), SUM($D81:$E81) - SUM($D80:$F80))</f>
        <v>-2</v>
      </c>
      <c r="J81" s="1">
        <f t="shared" ref="J81" si="160">IF($H81=$C81, SUM($D81:$F81)-SUM($D80:$E80), SUM($D81:$F81)-SUM($D80:$F80))</f>
        <v>-2</v>
      </c>
      <c r="K81" s="1">
        <f t="shared" si="129"/>
        <v>0</v>
      </c>
      <c r="L81" s="1">
        <f t="shared" si="132"/>
        <v>-2</v>
      </c>
    </row>
    <row r="82" spans="1:12">
      <c r="A82" s="1">
        <f t="shared" si="144"/>
        <v>41</v>
      </c>
      <c r="B82" s="1" t="str">
        <f>INDEX(Scores!$G$2:$G$354, MATCH(Clutch!$A82, Scores!$E$2:$E$354, 0))</f>
        <v>CJ</v>
      </c>
      <c r="C82" s="1" t="s">
        <v>4</v>
      </c>
      <c r="D82" s="1">
        <f>SUMIFS(INDEX(Scores!$H$2:$N$354, 0, MATCH($C82, Scores!$H$1:$N$1, 0)), Scores!$E$2:$E$354, $A82, Scores!$F$2:$F$354, D$1)</f>
        <v>0</v>
      </c>
      <c r="E82" s="1">
        <f>SUMIFS(INDEX(Scores!$H$2:$N$354, 0, MATCH($C82, Scores!$H$1:$N$1, 0)), Scores!$E$2:$E$354, $A82, Scores!$F$2:$F$354, E$1)</f>
        <v>3</v>
      </c>
      <c r="F82" s="1">
        <f>SUMIFS(INDEX(Scores!$H$2:$N$354, 0, MATCH($C82, Scores!$H$1:$N$1, 0)), Scores!$E$2:$E$354, $A82, Scores!$F$2:$F$354, F$1)</f>
        <v>1</v>
      </c>
      <c r="G82" s="1">
        <f>SUMIFS(INDEX(Scores!$H$2:$N$354, 0, MATCH($C82, Scores!$H$1:$N$1, 0)), Scores!$E$2:$E$354, $A82, Scores!$F$2:$F$354, G$1)</f>
        <v>0</v>
      </c>
      <c r="H82" s="1" t="str">
        <f t="shared" si="135"/>
        <v>Caleb</v>
      </c>
      <c r="I82" s="1">
        <f t="shared" ref="I82" si="161">IF($H82=$C82, SUM($D82:$E82)-SUM($D83:$E83), SUM($D82:$E82) - SUM($D83:$F83))</f>
        <v>1</v>
      </c>
      <c r="J82" s="1">
        <f t="shared" ref="J82" si="162">IF($H82=$C82, SUM($D82:$F82)-SUM($D83:$E83), SUM($D82:$F82)-SUM($D83:$F83))</f>
        <v>2</v>
      </c>
      <c r="K82" s="1" t="str">
        <f t="shared" si="129"/>
        <v/>
      </c>
      <c r="L82" s="1">
        <f t="shared" si="132"/>
        <v>1</v>
      </c>
    </row>
    <row r="83" spans="1:12">
      <c r="A83" s="1">
        <f t="shared" si="144"/>
        <v>41</v>
      </c>
      <c r="B83" s="1" t="str">
        <f>INDEX(Scores!$G$2:$G$354, MATCH(Clutch!$A83, Scores!$E$2:$E$354, 0))</f>
        <v>CJ</v>
      </c>
      <c r="C83" s="1" t="s">
        <v>5</v>
      </c>
      <c r="D83" s="1">
        <f>SUMIFS(INDEX(Scores!$H$2:$N$354, 0, MATCH($C83, Scores!$H$1:$N$1, 0)), Scores!$E$2:$E$354, $A83, Scores!$F$2:$F$354, D$1)</f>
        <v>2</v>
      </c>
      <c r="E83" s="1">
        <f>SUMIFS(INDEX(Scores!$H$2:$N$354, 0, MATCH($C83, Scores!$H$1:$N$1, 0)), Scores!$E$2:$E$354, $A83, Scores!$F$2:$F$354, E$1)</f>
        <v>0</v>
      </c>
      <c r="F83" s="1">
        <f>SUMIFS(INDEX(Scores!$H$2:$N$354, 0, MATCH($C83, Scores!$H$1:$N$1, 0)), Scores!$E$2:$E$354, $A83, Scores!$F$2:$F$354, F$1)</f>
        <v>0</v>
      </c>
      <c r="G83" s="1">
        <f>SUMIFS(INDEX(Scores!$H$2:$N$354, 0, MATCH($C83, Scores!$H$1:$N$1, 0)), Scores!$E$2:$E$354, $A83, Scores!$F$2:$F$354, G$1)</f>
        <v>0</v>
      </c>
      <c r="H83" s="1" t="str">
        <f t="shared" si="135"/>
        <v>Caleb</v>
      </c>
      <c r="I83" s="1">
        <f t="shared" ref="I83" si="163">IF($H83=$C83, SUM($D83:$E83)-SUM($D82:$E82), SUM($D83:$E83) - SUM($D82:$F82))</f>
        <v>-2</v>
      </c>
      <c r="J83" s="1">
        <f t="shared" ref="J83" si="164">IF($H83=$C83, SUM($D83:$F83)-SUM($D82:$E82), SUM($D83:$F83)-SUM($D82:$F82))</f>
        <v>-2</v>
      </c>
      <c r="K83" s="1">
        <f t="shared" si="129"/>
        <v>0</v>
      </c>
      <c r="L83" s="1">
        <f t="shared" si="132"/>
        <v>-2</v>
      </c>
    </row>
    <row r="84" spans="1:12">
      <c r="A84" s="1">
        <f t="shared" si="144"/>
        <v>42</v>
      </c>
      <c r="B84" s="1" t="str">
        <f>INDEX(Scores!$G$2:$G$354, MATCH(Clutch!$A84, Scores!$E$2:$E$354, 0))</f>
        <v>JC</v>
      </c>
      <c r="C84" s="1" t="s">
        <v>4</v>
      </c>
      <c r="D84" s="1">
        <f>SUMIFS(INDEX(Scores!$H$2:$N$354, 0, MATCH($C84, Scores!$H$1:$N$1, 0)), Scores!$E$2:$E$354, $A84, Scores!$F$2:$F$354, D$1)</f>
        <v>3</v>
      </c>
      <c r="E84" s="1">
        <f>SUMIFS(INDEX(Scores!$H$2:$N$354, 0, MATCH($C84, Scores!$H$1:$N$1, 0)), Scores!$E$2:$E$354, $A84, Scores!$F$2:$F$354, E$1)</f>
        <v>1</v>
      </c>
      <c r="F84" s="1">
        <f>SUMIFS(INDEX(Scores!$H$2:$N$354, 0, MATCH($C84, Scores!$H$1:$N$1, 0)), Scores!$E$2:$E$354, $A84, Scores!$F$2:$F$354, F$1)</f>
        <v>1</v>
      </c>
      <c r="G84" s="1">
        <f>SUMIFS(INDEX(Scores!$H$2:$N$354, 0, MATCH($C84, Scores!$H$1:$N$1, 0)), Scores!$E$2:$E$354, $A84, Scores!$F$2:$F$354, G$1)</f>
        <v>0</v>
      </c>
      <c r="H84" s="1" t="str">
        <f t="shared" si="135"/>
        <v>Joshua</v>
      </c>
      <c r="I84" s="1">
        <f t="shared" ref="I84" si="165">IF($H84=$C84, SUM($D84:$E84)-SUM($D85:$E85), SUM($D84:$E84) - SUM($D85:$F85))</f>
        <v>-2</v>
      </c>
      <c r="J84" s="1">
        <f t="shared" ref="J84" si="166">IF($H84=$C84, SUM($D84:$F84)-SUM($D85:$E85), SUM($D84:$F84)-SUM($D85:$F85))</f>
        <v>-1</v>
      </c>
      <c r="K84" s="1">
        <f t="shared" si="129"/>
        <v>0</v>
      </c>
      <c r="L84" s="1">
        <f t="shared" si="132"/>
        <v>-2</v>
      </c>
    </row>
    <row r="85" spans="1:12">
      <c r="A85" s="1">
        <f t="shared" si="144"/>
        <v>42</v>
      </c>
      <c r="B85" s="1" t="str">
        <f>INDEX(Scores!$G$2:$G$354, MATCH(Clutch!$A85, Scores!$E$2:$E$354, 0))</f>
        <v>JC</v>
      </c>
      <c r="C85" s="1" t="s">
        <v>5</v>
      </c>
      <c r="D85" s="1">
        <f>SUMIFS(INDEX(Scores!$H$2:$N$354, 0, MATCH($C85, Scores!$H$1:$N$1, 0)), Scores!$E$2:$E$354, $A85, Scores!$F$2:$F$354, D$1)</f>
        <v>1</v>
      </c>
      <c r="E85" s="1">
        <f>SUMIFS(INDEX(Scores!$H$2:$N$354, 0, MATCH($C85, Scores!$H$1:$N$1, 0)), Scores!$E$2:$E$354, $A85, Scores!$F$2:$F$354, E$1)</f>
        <v>2</v>
      </c>
      <c r="F85" s="1">
        <f>SUMIFS(INDEX(Scores!$H$2:$N$354, 0, MATCH($C85, Scores!$H$1:$N$1, 0)), Scores!$E$2:$E$354, $A85, Scores!$F$2:$F$354, F$1)</f>
        <v>3</v>
      </c>
      <c r="G85" s="1">
        <f>SUMIFS(INDEX(Scores!$H$2:$N$354, 0, MATCH($C85, Scores!$H$1:$N$1, 0)), Scores!$E$2:$E$354, $A85, Scores!$F$2:$F$354, G$1)</f>
        <v>0</v>
      </c>
      <c r="H85" s="1" t="str">
        <f t="shared" si="135"/>
        <v>Joshua</v>
      </c>
      <c r="I85" s="1">
        <f t="shared" ref="I85" si="167">IF($H85=$C85, SUM($D85:$E85)-SUM($D84:$E84), SUM($D85:$E85) - SUM($D84:$F84))</f>
        <v>-1</v>
      </c>
      <c r="J85" s="1">
        <f t="shared" ref="J85" si="168">IF($H85=$C85, SUM($D85:$F85)-SUM($D84:$E84), SUM($D85:$F85)-SUM($D84:$F84))</f>
        <v>2</v>
      </c>
      <c r="K85" s="1">
        <f t="shared" si="129"/>
        <v>1</v>
      </c>
      <c r="L85" s="1">
        <f t="shared" si="132"/>
        <v>-1</v>
      </c>
    </row>
    <row r="86" spans="1:12">
      <c r="A86" s="1">
        <f t="shared" si="144"/>
        <v>43</v>
      </c>
      <c r="B86" s="1" t="str">
        <f>INDEX(Scores!$G$2:$G$354, MATCH(Clutch!$A86, Scores!$E$2:$E$354, 0))</f>
        <v>JCQ</v>
      </c>
      <c r="C86" s="1" t="s">
        <v>4</v>
      </c>
      <c r="D86" s="1">
        <f>SUMIFS(INDEX(Scores!$H$2:$N$354, 0, MATCH($C86, Scores!$H$1:$N$1, 0)), Scores!$E$2:$E$354, $A86, Scores!$F$2:$F$354, D$1)</f>
        <v>7</v>
      </c>
      <c r="E86" s="1">
        <f>SUMIFS(INDEX(Scores!$H$2:$N$354, 0, MATCH($C86, Scores!$H$1:$N$1, 0)), Scores!$E$2:$E$354, $A86, Scores!$F$2:$F$354, E$1)</f>
        <v>0</v>
      </c>
      <c r="F86" s="1">
        <f>SUMIFS(INDEX(Scores!$H$2:$N$354, 0, MATCH($C86, Scores!$H$1:$N$1, 0)), Scores!$E$2:$E$354, $A86, Scores!$F$2:$F$354, F$1)</f>
        <v>1</v>
      </c>
      <c r="G86" s="1">
        <f>SUMIFS(INDEX(Scores!$H$2:$N$354, 0, MATCH($C86, Scores!$H$1:$N$1, 0)), Scores!$E$2:$E$354, $A86, Scores!$F$2:$F$354, G$1)</f>
        <v>0</v>
      </c>
      <c r="H86" s="1" t="str">
        <f t="shared" si="135"/>
        <v>Joshua</v>
      </c>
      <c r="I86" s="1">
        <f t="shared" ref="I86" si="169">IF($H86=$C86, SUM($D86:$E86)-SUM($D87:$E87), SUM($D86:$E86) - SUM($D87:$F87))</f>
        <v>0</v>
      </c>
      <c r="J86" s="1">
        <f t="shared" ref="J86" si="170">IF($H86=$C86, SUM($D86:$F86)-SUM($D87:$E87), SUM($D86:$F86)-SUM($D87:$F87))</f>
        <v>1</v>
      </c>
      <c r="K86" s="1">
        <f t="shared" si="129"/>
        <v>1</v>
      </c>
      <c r="L86" s="1">
        <f t="shared" si="132"/>
        <v>0</v>
      </c>
    </row>
    <row r="87" spans="1:12">
      <c r="A87" s="1">
        <f t="shared" si="144"/>
        <v>43</v>
      </c>
      <c r="B87" s="1" t="str">
        <f>INDEX(Scores!$G$2:$G$354, MATCH(Clutch!$A87, Scores!$E$2:$E$354, 0))</f>
        <v>JCQ</v>
      </c>
      <c r="C87" s="1" t="s">
        <v>5</v>
      </c>
      <c r="D87" s="1">
        <f>SUMIFS(INDEX(Scores!$H$2:$N$354, 0, MATCH($C87, Scores!$H$1:$N$1, 0)), Scores!$E$2:$E$354, $A87, Scores!$F$2:$F$354, D$1)</f>
        <v>1</v>
      </c>
      <c r="E87" s="1">
        <f>SUMIFS(INDEX(Scores!$H$2:$N$354, 0, MATCH($C87, Scores!$H$1:$N$1, 0)), Scores!$E$2:$E$354, $A87, Scores!$F$2:$F$354, E$1)</f>
        <v>2</v>
      </c>
      <c r="F87" s="1">
        <f>SUMIFS(INDEX(Scores!$H$2:$N$354, 0, MATCH($C87, Scores!$H$1:$N$1, 0)), Scores!$E$2:$E$354, $A87, Scores!$F$2:$F$354, F$1)</f>
        <v>4</v>
      </c>
      <c r="G87" s="1">
        <f>SUMIFS(INDEX(Scores!$H$2:$N$354, 0, MATCH($C87, Scores!$H$1:$N$1, 0)), Scores!$E$2:$E$354, $A87, Scores!$F$2:$F$354, G$1)</f>
        <v>0</v>
      </c>
      <c r="H87" s="1" t="str">
        <f t="shared" si="135"/>
        <v>Joshua</v>
      </c>
      <c r="I87" s="1">
        <f t="shared" ref="I87" si="171">IF($H87=$C87, SUM($D87:$E87)-SUM($D86:$E86), SUM($D87:$E87) - SUM($D86:$F86))</f>
        <v>-4</v>
      </c>
      <c r="J87" s="1">
        <f t="shared" ref="J87" si="172">IF($H87=$C87, SUM($D87:$F87)-SUM($D86:$E86), SUM($D87:$F87)-SUM($D86:$F86))</f>
        <v>0</v>
      </c>
      <c r="K87" s="1">
        <f t="shared" si="129"/>
        <v>1</v>
      </c>
      <c r="L87" s="1" t="str">
        <f t="shared" si="132"/>
        <v>&lt;-3</v>
      </c>
    </row>
    <row r="88" spans="1:12">
      <c r="A88" s="1">
        <f t="shared" si="144"/>
        <v>44</v>
      </c>
      <c r="B88" s="1" t="str">
        <f>INDEX(Scores!$G$2:$G$354, MATCH(Clutch!$A88, Scores!$E$2:$E$354, 0))</f>
        <v>CJV</v>
      </c>
      <c r="C88" s="1" t="s">
        <v>4</v>
      </c>
      <c r="D88" s="1">
        <f>SUMIFS(INDEX(Scores!$H$2:$N$354, 0, MATCH($C88, Scores!$H$1:$N$1, 0)), Scores!$E$2:$E$354, $A88, Scores!$F$2:$F$354, D$1)</f>
        <v>0</v>
      </c>
      <c r="E88" s="1">
        <f>SUMIFS(INDEX(Scores!$H$2:$N$354, 0, MATCH($C88, Scores!$H$1:$N$1, 0)), Scores!$E$2:$E$354, $A88, Scores!$F$2:$F$354, E$1)</f>
        <v>1</v>
      </c>
      <c r="F88" s="1">
        <f>SUMIFS(INDEX(Scores!$H$2:$N$354, 0, MATCH($C88, Scores!$H$1:$N$1, 0)), Scores!$E$2:$E$354, $A88, Scores!$F$2:$F$354, F$1)</f>
        <v>6</v>
      </c>
      <c r="G88" s="1">
        <f>SUMIFS(INDEX(Scores!$H$2:$N$354, 0, MATCH($C88, Scores!$H$1:$N$1, 0)), Scores!$E$2:$E$354, $A88, Scores!$F$2:$F$354, G$1)</f>
        <v>0</v>
      </c>
      <c r="H88" s="1" t="str">
        <f t="shared" si="135"/>
        <v>Caleb</v>
      </c>
      <c r="I88" s="1">
        <f t="shared" ref="I88" si="173">IF($H88=$C88, SUM($D88:$E88)-SUM($D89:$E89), SUM($D88:$E88) - SUM($D89:$F89))</f>
        <v>-1</v>
      </c>
      <c r="J88" s="1">
        <f t="shared" ref="J88" si="174">IF($H88=$C88, SUM($D88:$F88)-SUM($D89:$E89), SUM($D88:$F88)-SUM($D89:$F89))</f>
        <v>5</v>
      </c>
      <c r="K88" s="1">
        <f t="shared" si="129"/>
        <v>1</v>
      </c>
      <c r="L88" s="1">
        <f t="shared" si="132"/>
        <v>-1</v>
      </c>
    </row>
    <row r="89" spans="1:12">
      <c r="A89" s="1">
        <f t="shared" si="144"/>
        <v>44</v>
      </c>
      <c r="B89" s="1" t="str">
        <f>INDEX(Scores!$G$2:$G$354, MATCH(Clutch!$A89, Scores!$E$2:$E$354, 0))</f>
        <v>CJV</v>
      </c>
      <c r="C89" s="1" t="s">
        <v>5</v>
      </c>
      <c r="D89" s="1">
        <f>SUMIFS(INDEX(Scores!$H$2:$N$354, 0, MATCH($C89, Scores!$H$1:$N$1, 0)), Scores!$E$2:$E$354, $A89, Scores!$F$2:$F$354, D$1)</f>
        <v>0</v>
      </c>
      <c r="E89" s="1">
        <f>SUMIFS(INDEX(Scores!$H$2:$N$354, 0, MATCH($C89, Scores!$H$1:$N$1, 0)), Scores!$E$2:$E$354, $A89, Scores!$F$2:$F$354, E$1)</f>
        <v>2</v>
      </c>
      <c r="F89" s="1">
        <f>SUMIFS(INDEX(Scores!$H$2:$N$354, 0, MATCH($C89, Scores!$H$1:$N$1, 0)), Scores!$E$2:$E$354, $A89, Scores!$F$2:$F$354, F$1)</f>
        <v>3</v>
      </c>
      <c r="G89" s="1">
        <f>SUMIFS(INDEX(Scores!$H$2:$N$354, 0, MATCH($C89, Scores!$H$1:$N$1, 0)), Scores!$E$2:$E$354, $A89, Scores!$F$2:$F$354, G$1)</f>
        <v>0</v>
      </c>
      <c r="H89" s="1" t="str">
        <f t="shared" si="135"/>
        <v>Caleb</v>
      </c>
      <c r="I89" s="1">
        <f t="shared" ref="I89" si="175">IF($H89=$C89, SUM($D89:$E89)-SUM($D88:$E88), SUM($D89:$E89) - SUM($D88:$F88))</f>
        <v>-5</v>
      </c>
      <c r="J89" s="1">
        <f t="shared" ref="J89" si="176">IF($H89=$C89, SUM($D89:$F89)-SUM($D88:$E88), SUM($D89:$F89)-SUM($D88:$F88))</f>
        <v>-2</v>
      </c>
      <c r="K89" s="1">
        <f t="shared" si="129"/>
        <v>0</v>
      </c>
      <c r="L89" s="1" t="str">
        <f t="shared" si="132"/>
        <v>&lt;-3</v>
      </c>
    </row>
    <row r="90" spans="1:12">
      <c r="A90" s="1">
        <f t="shared" si="144"/>
        <v>45</v>
      </c>
      <c r="B90" s="1" t="str">
        <f>INDEX(Scores!$G$2:$G$354, MATCH(Clutch!$A90, Scores!$E$2:$E$354, 0))</f>
        <v>JC</v>
      </c>
      <c r="C90" s="1" t="s">
        <v>4</v>
      </c>
      <c r="D90" s="1">
        <f>SUMIFS(INDEX(Scores!$H$2:$N$354, 0, MATCH($C90, Scores!$H$1:$N$1, 0)), Scores!$E$2:$E$354, $A90, Scores!$F$2:$F$354, D$1)</f>
        <v>4</v>
      </c>
      <c r="E90" s="1">
        <f>SUMIFS(INDEX(Scores!$H$2:$N$354, 0, MATCH($C90, Scores!$H$1:$N$1, 0)), Scores!$E$2:$E$354, $A90, Scores!$F$2:$F$354, E$1)</f>
        <v>0</v>
      </c>
      <c r="F90" s="1">
        <f>SUMIFS(INDEX(Scores!$H$2:$N$354, 0, MATCH($C90, Scores!$H$1:$N$1, 0)), Scores!$E$2:$E$354, $A90, Scores!$F$2:$F$354, F$1)</f>
        <v>3</v>
      </c>
      <c r="G90" s="1">
        <f>SUMIFS(INDEX(Scores!$H$2:$N$354, 0, MATCH($C90, Scores!$H$1:$N$1, 0)), Scores!$E$2:$E$354, $A90, Scores!$F$2:$F$354, G$1)</f>
        <v>0</v>
      </c>
      <c r="H90" s="1" t="str">
        <f t="shared" si="135"/>
        <v>Joshua</v>
      </c>
      <c r="I90" s="1">
        <f t="shared" ref="I90" si="177">IF($H90=$C90, SUM($D90:$E90)-SUM($D91:$E91), SUM($D90:$E90) - SUM($D91:$F91))</f>
        <v>3</v>
      </c>
      <c r="J90" s="1">
        <f t="shared" ref="J90" si="178">IF($H90=$C90, SUM($D90:$F90)-SUM($D91:$E91), SUM($D90:$F90)-SUM($D91:$F91))</f>
        <v>6</v>
      </c>
      <c r="K90" s="1" t="str">
        <f t="shared" si="129"/>
        <v/>
      </c>
      <c r="L90" s="1">
        <f t="shared" si="132"/>
        <v>3</v>
      </c>
    </row>
    <row r="91" spans="1:12">
      <c r="A91" s="1">
        <f t="shared" si="144"/>
        <v>45</v>
      </c>
      <c r="B91" s="1" t="str">
        <f>INDEX(Scores!$G$2:$G$354, MATCH(Clutch!$A91, Scores!$E$2:$E$354, 0))</f>
        <v>JC</v>
      </c>
      <c r="C91" s="1" t="s">
        <v>5</v>
      </c>
      <c r="D91" s="1">
        <f>SUMIFS(INDEX(Scores!$H$2:$N$354, 0, MATCH($C91, Scores!$H$1:$N$1, 0)), Scores!$E$2:$E$354, $A91, Scores!$F$2:$F$354, D$1)</f>
        <v>0</v>
      </c>
      <c r="E91" s="1">
        <f>SUMIFS(INDEX(Scores!$H$2:$N$354, 0, MATCH($C91, Scores!$H$1:$N$1, 0)), Scores!$E$2:$E$354, $A91, Scores!$F$2:$F$354, E$1)</f>
        <v>1</v>
      </c>
      <c r="F91" s="1">
        <f>SUMIFS(INDEX(Scores!$H$2:$N$354, 0, MATCH($C91, Scores!$H$1:$N$1, 0)), Scores!$E$2:$E$354, $A91, Scores!$F$2:$F$354, F$1)</f>
        <v>0</v>
      </c>
      <c r="G91" s="1">
        <f>SUMIFS(INDEX(Scores!$H$2:$N$354, 0, MATCH($C91, Scores!$H$1:$N$1, 0)), Scores!$E$2:$E$354, $A91, Scores!$F$2:$F$354, G$1)</f>
        <v>0</v>
      </c>
      <c r="H91" s="1" t="str">
        <f t="shared" si="135"/>
        <v>Joshua</v>
      </c>
      <c r="I91" s="1">
        <f t="shared" ref="I91" si="179">IF($H91=$C91, SUM($D91:$E91)-SUM($D90:$E90), SUM($D91:$E91) - SUM($D90:$F90))</f>
        <v>-3</v>
      </c>
      <c r="J91" s="1">
        <f t="shared" ref="J91" si="180">IF($H91=$C91, SUM($D91:$F91)-SUM($D90:$E90), SUM($D91:$F91)-SUM($D90:$F90))</f>
        <v>-3</v>
      </c>
      <c r="K91" s="1">
        <f t="shared" si="129"/>
        <v>0</v>
      </c>
      <c r="L91" s="1">
        <f t="shared" si="132"/>
        <v>-3</v>
      </c>
    </row>
    <row r="92" spans="1:12">
      <c r="A92" s="1">
        <f t="shared" si="144"/>
        <v>46</v>
      </c>
      <c r="B92" s="1" t="str">
        <f>INDEX(Scores!$G$2:$G$354, MATCH(Clutch!$A92, Scores!$E$2:$E$354, 0))</f>
        <v>CJ</v>
      </c>
      <c r="C92" s="1" t="s">
        <v>4</v>
      </c>
      <c r="D92" s="1">
        <f>SUMIFS(INDEX(Scores!$H$2:$N$354, 0, MATCH($C92, Scores!$H$1:$N$1, 0)), Scores!$E$2:$E$354, $A92, Scores!$F$2:$F$354, D$1)</f>
        <v>3</v>
      </c>
      <c r="E92" s="1">
        <f>SUMIFS(INDEX(Scores!$H$2:$N$354, 0, MATCH($C92, Scores!$H$1:$N$1, 0)), Scores!$E$2:$E$354, $A92, Scores!$F$2:$F$354, E$1)</f>
        <v>3</v>
      </c>
      <c r="F92" s="1">
        <f>SUMIFS(INDEX(Scores!$H$2:$N$354, 0, MATCH($C92, Scores!$H$1:$N$1, 0)), Scores!$E$2:$E$354, $A92, Scores!$F$2:$F$354, F$1)</f>
        <v>4</v>
      </c>
      <c r="G92" s="1">
        <f>SUMIFS(INDEX(Scores!$H$2:$N$354, 0, MATCH($C92, Scores!$H$1:$N$1, 0)), Scores!$E$2:$E$354, $A92, Scores!$F$2:$F$354, G$1)</f>
        <v>0</v>
      </c>
      <c r="H92" s="1" t="str">
        <f t="shared" si="135"/>
        <v>Caleb</v>
      </c>
      <c r="I92" s="1">
        <f t="shared" ref="I92" si="181">IF($H92=$C92, SUM($D92:$E92)-SUM($D93:$E93), SUM($D92:$E92) - SUM($D93:$F93))</f>
        <v>5</v>
      </c>
      <c r="J92" s="1">
        <f t="shared" ref="J92" si="182">IF($H92=$C92, SUM($D92:$F92)-SUM($D93:$E93), SUM($D92:$F92)-SUM($D93:$F93))</f>
        <v>9</v>
      </c>
      <c r="K92" s="1" t="str">
        <f t="shared" si="129"/>
        <v/>
      </c>
      <c r="L92" s="1" t="str">
        <f t="shared" si="132"/>
        <v>&gt;3</v>
      </c>
    </row>
    <row r="93" spans="1:12">
      <c r="A93" s="1">
        <f t="shared" si="144"/>
        <v>46</v>
      </c>
      <c r="B93" s="1" t="str">
        <f>INDEX(Scores!$G$2:$G$354, MATCH(Clutch!$A93, Scores!$E$2:$E$354, 0))</f>
        <v>CJ</v>
      </c>
      <c r="C93" s="1" t="s">
        <v>5</v>
      </c>
      <c r="D93" s="1">
        <f>SUMIFS(INDEX(Scores!$H$2:$N$354, 0, MATCH($C93, Scores!$H$1:$N$1, 0)), Scores!$E$2:$E$354, $A93, Scores!$F$2:$F$354, D$1)</f>
        <v>0</v>
      </c>
      <c r="E93" s="1">
        <f>SUMIFS(INDEX(Scores!$H$2:$N$354, 0, MATCH($C93, Scores!$H$1:$N$1, 0)), Scores!$E$2:$E$354, $A93, Scores!$F$2:$F$354, E$1)</f>
        <v>1</v>
      </c>
      <c r="F93" s="1">
        <f>SUMIFS(INDEX(Scores!$H$2:$N$354, 0, MATCH($C93, Scores!$H$1:$N$1, 0)), Scores!$E$2:$E$354, $A93, Scores!$F$2:$F$354, F$1)</f>
        <v>1</v>
      </c>
      <c r="G93" s="1">
        <f>SUMIFS(INDEX(Scores!$H$2:$N$354, 0, MATCH($C93, Scores!$H$1:$N$1, 0)), Scores!$E$2:$E$354, $A93, Scores!$F$2:$F$354, G$1)</f>
        <v>0</v>
      </c>
      <c r="H93" s="1" t="str">
        <f t="shared" si="135"/>
        <v>Caleb</v>
      </c>
      <c r="I93" s="1">
        <f t="shared" ref="I93" si="183">IF($H93=$C93, SUM($D93:$E93)-SUM($D92:$E92), SUM($D93:$E93) - SUM($D92:$F92))</f>
        <v>-9</v>
      </c>
      <c r="J93" s="1">
        <f t="shared" ref="J93" si="184">IF($H93=$C93, SUM($D93:$F93)-SUM($D92:$E92), SUM($D93:$F93)-SUM($D92:$F92))</f>
        <v>-8</v>
      </c>
      <c r="K93" s="1">
        <f t="shared" si="129"/>
        <v>0</v>
      </c>
      <c r="L93" s="1" t="str">
        <f t="shared" si="132"/>
        <v>&lt;-3</v>
      </c>
    </row>
    <row r="94" spans="1:12">
      <c r="A94" s="1">
        <v>48</v>
      </c>
      <c r="B94" s="1" t="str">
        <f>INDEX(Scores!$G$2:$G$354, MATCH(Clutch!$A94, Scores!$E$2:$E$354, 0))</f>
        <v>JC</v>
      </c>
      <c r="C94" s="1" t="s">
        <v>4</v>
      </c>
      <c r="D94" s="1">
        <f>SUMIFS(INDEX(Scores!$H$2:$N$354, 0, MATCH($C94, Scores!$H$1:$N$1, 0)), Scores!$E$2:$E$354, $A94, Scores!$F$2:$F$354, D$1)</f>
        <v>1</v>
      </c>
      <c r="E94" s="1">
        <f>SUMIFS(INDEX(Scores!$H$2:$N$354, 0, MATCH($C94, Scores!$H$1:$N$1, 0)), Scores!$E$2:$E$354, $A94, Scores!$F$2:$F$354, E$1)</f>
        <v>1</v>
      </c>
      <c r="F94" s="1">
        <f>SUMIFS(INDEX(Scores!$H$2:$N$354, 0, MATCH($C94, Scores!$H$1:$N$1, 0)), Scores!$E$2:$E$354, $A94, Scores!$F$2:$F$354, F$1)</f>
        <v>1</v>
      </c>
      <c r="G94" s="1">
        <f>SUMIFS(INDEX(Scores!$H$2:$N$354, 0, MATCH($C94, Scores!$H$1:$N$1, 0)), Scores!$E$2:$E$354, $A94, Scores!$F$2:$F$354, G$1)</f>
        <v>0</v>
      </c>
      <c r="H94" s="1" t="str">
        <f t="shared" si="135"/>
        <v>Joshua</v>
      </c>
      <c r="I94" s="1">
        <f t="shared" ref="I94" si="185">IF($H94=$C94, SUM($D94:$E94)-SUM($D95:$E95), SUM($D94:$E94) - SUM($D95:$F95))</f>
        <v>-2</v>
      </c>
      <c r="J94" s="1">
        <f t="shared" ref="J94" si="186">IF($H94=$C94, SUM($D94:$F94)-SUM($D95:$E95), SUM($D94:$F94)-SUM($D95:$F95))</f>
        <v>-1</v>
      </c>
      <c r="K94" s="1">
        <f t="shared" si="129"/>
        <v>0</v>
      </c>
      <c r="L94" s="1">
        <f t="shared" si="132"/>
        <v>-2</v>
      </c>
    </row>
    <row r="95" spans="1:12">
      <c r="A95" s="1">
        <v>48</v>
      </c>
      <c r="B95" s="1" t="str">
        <f>INDEX(Scores!$G$2:$G$354, MATCH(Clutch!$A95, Scores!$E$2:$E$354, 0))</f>
        <v>JC</v>
      </c>
      <c r="C95" s="1" t="s">
        <v>5</v>
      </c>
      <c r="D95" s="1">
        <f>SUMIFS(INDEX(Scores!$H$2:$N$354, 0, MATCH($C95, Scores!$H$1:$N$1, 0)), Scores!$E$2:$E$354, $A95, Scores!$F$2:$F$354, D$1)</f>
        <v>0</v>
      </c>
      <c r="E95" s="1">
        <f>SUMIFS(INDEX(Scores!$H$2:$N$354, 0, MATCH($C95, Scores!$H$1:$N$1, 0)), Scores!$E$2:$E$354, $A95, Scores!$F$2:$F$354, E$1)</f>
        <v>4</v>
      </c>
      <c r="F95" s="1">
        <f>SUMIFS(INDEX(Scores!$H$2:$N$354, 0, MATCH($C95, Scores!$H$1:$N$1, 0)), Scores!$E$2:$E$354, $A95, Scores!$F$2:$F$354, F$1)</f>
        <v>0</v>
      </c>
      <c r="G95" s="1">
        <f>SUMIFS(INDEX(Scores!$H$2:$N$354, 0, MATCH($C95, Scores!$H$1:$N$1, 0)), Scores!$E$2:$E$354, $A95, Scores!$F$2:$F$354, G$1)</f>
        <v>0</v>
      </c>
      <c r="H95" s="1" t="str">
        <f t="shared" si="135"/>
        <v>Joshua</v>
      </c>
      <c r="I95" s="1">
        <f t="shared" ref="I95" si="187">IF($H95=$C95, SUM($D95:$E95)-SUM($D94:$E94), SUM($D95:$E95) - SUM($D94:$F94))</f>
        <v>2</v>
      </c>
      <c r="J95" s="1">
        <f t="shared" ref="J95" si="188">IF($H95=$C95, SUM($D95:$F95)-SUM($D94:$E94), SUM($D95:$F95)-SUM($D94:$F94))</f>
        <v>2</v>
      </c>
      <c r="K95" s="1" t="str">
        <f t="shared" si="129"/>
        <v/>
      </c>
      <c r="L95" s="1">
        <f t="shared" si="132"/>
        <v>2</v>
      </c>
    </row>
    <row r="96" spans="1:12">
      <c r="A96" s="1">
        <f t="shared" si="144"/>
        <v>49</v>
      </c>
      <c r="B96" s="1" t="str">
        <f>INDEX(Scores!$G$2:$G$354, MATCH(Clutch!$A96, Scores!$E$2:$E$354, 0))</f>
        <v>CJ</v>
      </c>
      <c r="C96" s="1" t="s">
        <v>4</v>
      </c>
      <c r="D96" s="1">
        <f>SUMIFS(INDEX(Scores!$H$2:$N$354, 0, MATCH($C96, Scores!$H$1:$N$1, 0)), Scores!$E$2:$E$354, $A96, Scores!$F$2:$F$354, D$1)</f>
        <v>2</v>
      </c>
      <c r="E96" s="1">
        <f>SUMIFS(INDEX(Scores!$H$2:$N$354, 0, MATCH($C96, Scores!$H$1:$N$1, 0)), Scores!$E$2:$E$354, $A96, Scores!$F$2:$F$354, E$1)</f>
        <v>2</v>
      </c>
      <c r="F96" s="1">
        <f>SUMIFS(INDEX(Scores!$H$2:$N$354, 0, MATCH($C96, Scores!$H$1:$N$1, 0)), Scores!$E$2:$E$354, $A96, Scores!$F$2:$F$354, F$1)</f>
        <v>3</v>
      </c>
      <c r="G96" s="1">
        <f>SUMIFS(INDEX(Scores!$H$2:$N$354, 0, MATCH($C96, Scores!$H$1:$N$1, 0)), Scores!$E$2:$E$354, $A96, Scores!$F$2:$F$354, G$1)</f>
        <v>0</v>
      </c>
      <c r="H96" s="1" t="str">
        <f t="shared" si="135"/>
        <v>Caleb</v>
      </c>
      <c r="I96" s="1">
        <f t="shared" ref="I96" si="189">IF($H96=$C96, SUM($D96:$E96)-SUM($D97:$E97), SUM($D96:$E96) - SUM($D97:$F97))</f>
        <v>3</v>
      </c>
      <c r="J96" s="1">
        <f t="shared" ref="J96" si="190">IF($H96=$C96, SUM($D96:$F96)-SUM($D97:$E97), SUM($D96:$F96)-SUM($D97:$F97))</f>
        <v>6</v>
      </c>
      <c r="K96" s="1" t="str">
        <f t="shared" si="129"/>
        <v/>
      </c>
      <c r="L96" s="1">
        <f t="shared" si="132"/>
        <v>3</v>
      </c>
    </row>
    <row r="97" spans="1:12">
      <c r="A97" s="1">
        <f t="shared" si="144"/>
        <v>49</v>
      </c>
      <c r="B97" s="1" t="str">
        <f>INDEX(Scores!$G$2:$G$354, MATCH(Clutch!$A97, Scores!$E$2:$E$354, 0))</f>
        <v>CJ</v>
      </c>
      <c r="C97" s="1" t="s">
        <v>5</v>
      </c>
      <c r="D97" s="1">
        <f>SUMIFS(INDEX(Scores!$H$2:$N$354, 0, MATCH($C97, Scores!$H$1:$N$1, 0)), Scores!$E$2:$E$354, $A97, Scores!$F$2:$F$354, D$1)</f>
        <v>0</v>
      </c>
      <c r="E97" s="1">
        <f>SUMIFS(INDEX(Scores!$H$2:$N$354, 0, MATCH($C97, Scores!$H$1:$N$1, 0)), Scores!$E$2:$E$354, $A97, Scores!$F$2:$F$354, E$1)</f>
        <v>1</v>
      </c>
      <c r="F97" s="1">
        <f>SUMIFS(INDEX(Scores!$H$2:$N$354, 0, MATCH($C97, Scores!$H$1:$N$1, 0)), Scores!$E$2:$E$354, $A97, Scores!$F$2:$F$354, F$1)</f>
        <v>3</v>
      </c>
      <c r="G97" s="1">
        <f>SUMIFS(INDEX(Scores!$H$2:$N$354, 0, MATCH($C97, Scores!$H$1:$N$1, 0)), Scores!$E$2:$E$354, $A97, Scores!$F$2:$F$354, G$1)</f>
        <v>0</v>
      </c>
      <c r="H97" s="1" t="str">
        <f t="shared" si="135"/>
        <v>Caleb</v>
      </c>
      <c r="I97" s="1">
        <f t="shared" ref="I97" si="191">IF($H97=$C97, SUM($D97:$E97)-SUM($D96:$E96), SUM($D97:$E97) - SUM($D96:$F96))</f>
        <v>-6</v>
      </c>
      <c r="J97" s="1">
        <f t="shared" ref="J97" si="192">IF($H97=$C97, SUM($D97:$F97)-SUM($D96:$E96), SUM($D97:$F97)-SUM($D96:$F96))</f>
        <v>-3</v>
      </c>
      <c r="K97" s="1">
        <f t="shared" si="129"/>
        <v>0</v>
      </c>
      <c r="L97" s="1" t="str">
        <f t="shared" si="132"/>
        <v>&lt;-3</v>
      </c>
    </row>
    <row r="98" spans="1:12">
      <c r="A98" s="1">
        <f t="shared" si="144"/>
        <v>50</v>
      </c>
      <c r="B98" s="1" t="str">
        <f>INDEX(Scores!$G$2:$G$354, MATCH(Clutch!$A98, Scores!$E$2:$E$354, 0))</f>
        <v>CJ</v>
      </c>
      <c r="C98" s="1" t="s">
        <v>4</v>
      </c>
      <c r="D98" s="1">
        <f>SUMIFS(INDEX(Scores!$H$2:$N$354, 0, MATCH($C98, Scores!$H$1:$N$1, 0)), Scores!$E$2:$E$354, $A98, Scores!$F$2:$F$354, D$1)</f>
        <v>0</v>
      </c>
      <c r="E98" s="1">
        <f>SUMIFS(INDEX(Scores!$H$2:$N$354, 0, MATCH($C98, Scores!$H$1:$N$1, 0)), Scores!$E$2:$E$354, $A98, Scores!$F$2:$F$354, E$1)</f>
        <v>0</v>
      </c>
      <c r="F98" s="1">
        <f>SUMIFS(INDEX(Scores!$H$2:$N$354, 0, MATCH($C98, Scores!$H$1:$N$1, 0)), Scores!$E$2:$E$354, $A98, Scores!$F$2:$F$354, F$1)</f>
        <v>3</v>
      </c>
      <c r="G98" s="1">
        <f>SUMIFS(INDEX(Scores!$H$2:$N$354, 0, MATCH($C98, Scores!$H$1:$N$1, 0)), Scores!$E$2:$E$354, $A98, Scores!$F$2:$F$354, G$1)</f>
        <v>0</v>
      </c>
      <c r="H98" s="1" t="str">
        <f t="shared" si="135"/>
        <v>Caleb</v>
      </c>
      <c r="I98" s="1">
        <f t="shared" ref="I98" si="193">IF($H98=$C98, SUM($D98:$E98)-SUM($D99:$E99), SUM($D98:$E98) - SUM($D99:$F99))</f>
        <v>-1</v>
      </c>
      <c r="J98" s="1">
        <f t="shared" ref="J98" si="194">IF($H98=$C98, SUM($D98:$F98)-SUM($D99:$E99), SUM($D98:$F98)-SUM($D99:$F99))</f>
        <v>2</v>
      </c>
      <c r="K98" s="1">
        <f t="shared" si="129"/>
        <v>1</v>
      </c>
      <c r="L98" s="1">
        <f t="shared" si="132"/>
        <v>-1</v>
      </c>
    </row>
    <row r="99" spans="1:12">
      <c r="A99" s="1">
        <f t="shared" si="144"/>
        <v>50</v>
      </c>
      <c r="B99" s="1" t="str">
        <f>INDEX(Scores!$G$2:$G$354, MATCH(Clutch!$A99, Scores!$E$2:$E$354, 0))</f>
        <v>CJ</v>
      </c>
      <c r="C99" s="1" t="s">
        <v>5</v>
      </c>
      <c r="D99" s="1">
        <f>SUMIFS(INDEX(Scores!$H$2:$N$354, 0, MATCH($C99, Scores!$H$1:$N$1, 0)), Scores!$E$2:$E$354, $A99, Scores!$F$2:$F$354, D$1)</f>
        <v>0</v>
      </c>
      <c r="E99" s="1">
        <f>SUMIFS(INDEX(Scores!$H$2:$N$354, 0, MATCH($C99, Scores!$H$1:$N$1, 0)), Scores!$E$2:$E$354, $A99, Scores!$F$2:$F$354, E$1)</f>
        <v>1</v>
      </c>
      <c r="F99" s="1">
        <f>SUMIFS(INDEX(Scores!$H$2:$N$354, 0, MATCH($C99, Scores!$H$1:$N$1, 0)), Scores!$E$2:$E$354, $A99, Scores!$F$2:$F$354, F$1)</f>
        <v>4</v>
      </c>
      <c r="G99" s="1">
        <f>SUMIFS(INDEX(Scores!$H$2:$N$354, 0, MATCH($C99, Scores!$H$1:$N$1, 0)), Scores!$E$2:$E$354, $A99, Scores!$F$2:$F$354, G$1)</f>
        <v>0</v>
      </c>
      <c r="H99" s="1" t="str">
        <f t="shared" si="135"/>
        <v>Caleb</v>
      </c>
      <c r="I99" s="1">
        <f t="shared" ref="I99" si="195">IF($H99=$C99, SUM($D99:$E99)-SUM($D98:$E98), SUM($D99:$E99) - SUM($D98:$F98))</f>
        <v>-2</v>
      </c>
      <c r="J99" s="1">
        <f t="shared" ref="J99" si="196">IF($H99=$C99, SUM($D99:$F99)-SUM($D98:$E98), SUM($D99:$F99)-SUM($D98:$F98))</f>
        <v>2</v>
      </c>
      <c r="K99" s="1">
        <f t="shared" si="129"/>
        <v>1</v>
      </c>
      <c r="L99" s="1">
        <f t="shared" si="132"/>
        <v>-2</v>
      </c>
    </row>
    <row r="100" spans="1:12">
      <c r="A100" s="1">
        <f t="shared" si="144"/>
        <v>51</v>
      </c>
      <c r="B100" s="1" t="str">
        <f>INDEX(Scores!$G$2:$G$354, MATCH(Clutch!$A100, Scores!$E$2:$E$354, 0))</f>
        <v>JC</v>
      </c>
      <c r="C100" s="1" t="s">
        <v>4</v>
      </c>
      <c r="D100" s="1">
        <f>SUMIFS(INDEX(Scores!$H$2:$N$354, 0, MATCH($C100, Scores!$H$1:$N$1, 0)), Scores!$E$2:$E$354, $A100, Scores!$F$2:$F$354, D$1)</f>
        <v>0</v>
      </c>
      <c r="E100" s="1">
        <f>SUMIFS(INDEX(Scores!$H$2:$N$354, 0, MATCH($C100, Scores!$H$1:$N$1, 0)), Scores!$E$2:$E$354, $A100, Scores!$F$2:$F$354, E$1)</f>
        <v>3</v>
      </c>
      <c r="F100" s="1">
        <f>SUMIFS(INDEX(Scores!$H$2:$N$354, 0, MATCH($C100, Scores!$H$1:$N$1, 0)), Scores!$E$2:$E$354, $A100, Scores!$F$2:$F$354, F$1)</f>
        <v>3</v>
      </c>
      <c r="G100" s="1">
        <f>SUMIFS(INDEX(Scores!$H$2:$N$354, 0, MATCH($C100, Scores!$H$1:$N$1, 0)), Scores!$E$2:$E$354, $A100, Scores!$F$2:$F$354, G$1)</f>
        <v>0</v>
      </c>
      <c r="H100" s="1" t="str">
        <f t="shared" si="135"/>
        <v>Joshua</v>
      </c>
      <c r="I100" s="1">
        <f t="shared" ref="I100" si="197">IF($H100=$C100, SUM($D100:$E100)-SUM($D101:$E101), SUM($D100:$E100) - SUM($D101:$F101))</f>
        <v>-4</v>
      </c>
      <c r="J100" s="1">
        <f t="shared" ref="J100" si="198">IF($H100=$C100, SUM($D100:$F100)-SUM($D101:$E101), SUM($D100:$F100)-SUM($D101:$F101))</f>
        <v>-1</v>
      </c>
      <c r="K100" s="1">
        <f t="shared" si="129"/>
        <v>0</v>
      </c>
      <c r="L100" s="1" t="str">
        <f t="shared" si="132"/>
        <v>&lt;-3</v>
      </c>
    </row>
    <row r="101" spans="1:12">
      <c r="A101" s="1">
        <f t="shared" si="144"/>
        <v>51</v>
      </c>
      <c r="B101" s="1" t="str">
        <f>INDEX(Scores!$G$2:$G$354, MATCH(Clutch!$A101, Scores!$E$2:$E$354, 0))</f>
        <v>JC</v>
      </c>
      <c r="C101" s="1" t="s">
        <v>5</v>
      </c>
      <c r="D101" s="1">
        <f>SUMIFS(INDEX(Scores!$H$2:$N$354, 0, MATCH($C101, Scores!$H$1:$N$1, 0)), Scores!$E$2:$E$354, $A101, Scores!$F$2:$F$354, D$1)</f>
        <v>0</v>
      </c>
      <c r="E101" s="1">
        <f>SUMIFS(INDEX(Scores!$H$2:$N$354, 0, MATCH($C101, Scores!$H$1:$N$1, 0)), Scores!$E$2:$E$354, $A101, Scores!$F$2:$F$354, E$1)</f>
        <v>2</v>
      </c>
      <c r="F101" s="1">
        <f>SUMIFS(INDEX(Scores!$H$2:$N$354, 0, MATCH($C101, Scores!$H$1:$N$1, 0)), Scores!$E$2:$E$354, $A101, Scores!$F$2:$F$354, F$1)</f>
        <v>5</v>
      </c>
      <c r="G101" s="1">
        <f>SUMIFS(INDEX(Scores!$H$2:$N$354, 0, MATCH($C101, Scores!$H$1:$N$1, 0)), Scores!$E$2:$E$354, $A101, Scores!$F$2:$F$354, G$1)</f>
        <v>0</v>
      </c>
      <c r="H101" s="1" t="str">
        <f t="shared" si="135"/>
        <v>Joshua</v>
      </c>
      <c r="I101" s="1">
        <f t="shared" ref="I101" si="199">IF($H101=$C101, SUM($D101:$E101)-SUM($D100:$E100), SUM($D101:$E101) - SUM($D100:$F100))</f>
        <v>-1</v>
      </c>
      <c r="J101" s="1">
        <f t="shared" ref="J101" si="200">IF($H101=$C101, SUM($D101:$F101)-SUM($D100:$E100), SUM($D101:$F101)-SUM($D100:$F100))</f>
        <v>4</v>
      </c>
      <c r="K101" s="1">
        <f t="shared" si="129"/>
        <v>1</v>
      </c>
      <c r="L101" s="1">
        <f t="shared" si="132"/>
        <v>-1</v>
      </c>
    </row>
    <row r="102" spans="1:12">
      <c r="A102" s="1">
        <f t="shared" si="144"/>
        <v>52</v>
      </c>
      <c r="B102" s="1" t="str">
        <f>INDEX(Scores!$G$2:$G$354, MATCH(Clutch!$A102, Scores!$E$2:$E$354, 0))</f>
        <v>CJ</v>
      </c>
      <c r="C102" s="1" t="s">
        <v>4</v>
      </c>
      <c r="D102" s="1">
        <f>SUMIFS(INDEX(Scores!$H$2:$N$354, 0, MATCH($C102, Scores!$H$1:$N$1, 0)), Scores!$E$2:$E$354, $A102, Scores!$F$2:$F$354, D$1)</f>
        <v>5</v>
      </c>
      <c r="E102" s="1">
        <f>SUMIFS(INDEX(Scores!$H$2:$N$354, 0, MATCH($C102, Scores!$H$1:$N$1, 0)), Scores!$E$2:$E$354, $A102, Scores!$F$2:$F$354, E$1)</f>
        <v>4</v>
      </c>
      <c r="F102" s="1">
        <f>SUMIFS(INDEX(Scores!$H$2:$N$354, 0, MATCH($C102, Scores!$H$1:$N$1, 0)), Scores!$E$2:$E$354, $A102, Scores!$F$2:$F$354, F$1)</f>
        <v>1</v>
      </c>
      <c r="G102" s="1">
        <f>SUMIFS(INDEX(Scores!$H$2:$N$354, 0, MATCH($C102, Scores!$H$1:$N$1, 0)), Scores!$E$2:$E$354, $A102, Scores!$F$2:$F$354, G$1)</f>
        <v>0</v>
      </c>
      <c r="H102" s="1" t="str">
        <f t="shared" si="135"/>
        <v>Caleb</v>
      </c>
      <c r="I102" s="1">
        <f t="shared" ref="I102" si="201">IF($H102=$C102, SUM($D102:$E102)-SUM($D103:$E103), SUM($D102:$E102) - SUM($D103:$F103))</f>
        <v>6</v>
      </c>
      <c r="J102" s="1">
        <f t="shared" ref="J102" si="202">IF($H102=$C102, SUM($D102:$F102)-SUM($D103:$E103), SUM($D102:$F102)-SUM($D103:$F103))</f>
        <v>7</v>
      </c>
      <c r="K102" s="1" t="str">
        <f t="shared" si="129"/>
        <v/>
      </c>
      <c r="L102" s="1" t="str">
        <f t="shared" si="132"/>
        <v>&gt;3</v>
      </c>
    </row>
    <row r="103" spans="1:12">
      <c r="A103" s="1">
        <f t="shared" si="144"/>
        <v>52</v>
      </c>
      <c r="B103" s="1" t="str">
        <f>INDEX(Scores!$G$2:$G$354, MATCH(Clutch!$A103, Scores!$E$2:$E$354, 0))</f>
        <v>CJ</v>
      </c>
      <c r="C103" s="1" t="s">
        <v>5</v>
      </c>
      <c r="D103" s="1">
        <f>SUMIFS(INDEX(Scores!$H$2:$N$354, 0, MATCH($C103, Scores!$H$1:$N$1, 0)), Scores!$E$2:$E$354, $A103, Scores!$F$2:$F$354, D$1)</f>
        <v>0</v>
      </c>
      <c r="E103" s="1">
        <f>SUMIFS(INDEX(Scores!$H$2:$N$354, 0, MATCH($C103, Scores!$H$1:$N$1, 0)), Scores!$E$2:$E$354, $A103, Scores!$F$2:$F$354, E$1)</f>
        <v>3</v>
      </c>
      <c r="F103" s="1">
        <f>SUMIFS(INDEX(Scores!$H$2:$N$354, 0, MATCH($C103, Scores!$H$1:$N$1, 0)), Scores!$E$2:$E$354, $A103, Scores!$F$2:$F$354, F$1)</f>
        <v>2</v>
      </c>
      <c r="G103" s="1">
        <f>SUMIFS(INDEX(Scores!$H$2:$N$354, 0, MATCH($C103, Scores!$H$1:$N$1, 0)), Scores!$E$2:$E$354, $A103, Scores!$F$2:$F$354, G$1)</f>
        <v>0</v>
      </c>
      <c r="H103" s="1" t="str">
        <f t="shared" si="135"/>
        <v>Caleb</v>
      </c>
      <c r="I103" s="1">
        <f t="shared" ref="I103" si="203">IF($H103=$C103, SUM($D103:$E103)-SUM($D102:$E102), SUM($D103:$E103) - SUM($D102:$F102))</f>
        <v>-7</v>
      </c>
      <c r="J103" s="1">
        <f t="shared" ref="J103" si="204">IF($H103=$C103, SUM($D103:$F103)-SUM($D102:$E102), SUM($D103:$F103)-SUM($D102:$F102))</f>
        <v>-5</v>
      </c>
      <c r="K103" s="1">
        <f t="shared" si="129"/>
        <v>0</v>
      </c>
      <c r="L103" s="1" t="str">
        <f t="shared" si="132"/>
        <v>&lt;-3</v>
      </c>
    </row>
    <row r="104" spans="1:12">
      <c r="A104" s="1">
        <f t="shared" si="144"/>
        <v>53</v>
      </c>
      <c r="B104" s="1" t="str">
        <f>INDEX(Scores!$G$2:$G$354, MATCH(Clutch!$A104, Scores!$E$2:$E$354, 0))</f>
        <v>CJ</v>
      </c>
      <c r="C104" s="1" t="s">
        <v>4</v>
      </c>
      <c r="D104" s="1">
        <f>SUMIFS(INDEX(Scores!$H$2:$N$354, 0, MATCH($C104, Scores!$H$1:$N$1, 0)), Scores!$E$2:$E$354, $A104, Scores!$F$2:$F$354, D$1)</f>
        <v>3</v>
      </c>
      <c r="E104" s="1">
        <f>SUMIFS(INDEX(Scores!$H$2:$N$354, 0, MATCH($C104, Scores!$H$1:$N$1, 0)), Scores!$E$2:$E$354, $A104, Scores!$F$2:$F$354, E$1)</f>
        <v>3</v>
      </c>
      <c r="F104" s="1">
        <f>SUMIFS(INDEX(Scores!$H$2:$N$354, 0, MATCH($C104, Scores!$H$1:$N$1, 0)), Scores!$E$2:$E$354, $A104, Scores!$F$2:$F$354, F$1)</f>
        <v>4</v>
      </c>
      <c r="G104" s="1">
        <f>SUMIFS(INDEX(Scores!$H$2:$N$354, 0, MATCH($C104, Scores!$H$1:$N$1, 0)), Scores!$E$2:$E$354, $A104, Scores!$F$2:$F$354, G$1)</f>
        <v>0</v>
      </c>
      <c r="H104" s="1" t="str">
        <f t="shared" si="135"/>
        <v>Caleb</v>
      </c>
      <c r="I104" s="1">
        <f t="shared" ref="I104" si="205">IF($H104=$C104, SUM($D104:$E104)-SUM($D105:$E105), SUM($D104:$E104) - SUM($D105:$F105))</f>
        <v>6</v>
      </c>
      <c r="J104" s="1">
        <f t="shared" ref="J104" si="206">IF($H104=$C104, SUM($D104:$F104)-SUM($D105:$E105), SUM($D104:$F104)-SUM($D105:$F105))</f>
        <v>10</v>
      </c>
      <c r="K104" s="1" t="str">
        <f t="shared" si="129"/>
        <v/>
      </c>
      <c r="L104" s="1" t="str">
        <f t="shared" si="132"/>
        <v>&gt;3</v>
      </c>
    </row>
    <row r="105" spans="1:12">
      <c r="A105" s="1">
        <f t="shared" si="144"/>
        <v>53</v>
      </c>
      <c r="B105" s="1" t="str">
        <f>INDEX(Scores!$G$2:$G$354, MATCH(Clutch!$A105, Scores!$E$2:$E$354, 0))</f>
        <v>CJ</v>
      </c>
      <c r="C105" s="1" t="s">
        <v>5</v>
      </c>
      <c r="D105" s="1">
        <f>SUMIFS(INDEX(Scores!$H$2:$N$354, 0, MATCH($C105, Scores!$H$1:$N$1, 0)), Scores!$E$2:$E$354, $A105, Scores!$F$2:$F$354, D$1)</f>
        <v>0</v>
      </c>
      <c r="E105" s="1">
        <f>SUMIFS(INDEX(Scores!$H$2:$N$354, 0, MATCH($C105, Scores!$H$1:$N$1, 0)), Scores!$E$2:$E$354, $A105, Scores!$F$2:$F$354, E$1)</f>
        <v>0</v>
      </c>
      <c r="F105" s="1">
        <f>SUMIFS(INDEX(Scores!$H$2:$N$354, 0, MATCH($C105, Scores!$H$1:$N$1, 0)), Scores!$E$2:$E$354, $A105, Scores!$F$2:$F$354, F$1)</f>
        <v>0</v>
      </c>
      <c r="G105" s="1">
        <f>SUMIFS(INDEX(Scores!$H$2:$N$354, 0, MATCH($C105, Scores!$H$1:$N$1, 0)), Scores!$E$2:$E$354, $A105, Scores!$F$2:$F$354, G$1)</f>
        <v>0</v>
      </c>
      <c r="H105" s="1" t="str">
        <f t="shared" si="135"/>
        <v>Caleb</v>
      </c>
      <c r="I105" s="1">
        <f t="shared" ref="I105" si="207">IF($H105=$C105, SUM($D105:$E105)-SUM($D104:$E104), SUM($D105:$E105) - SUM($D104:$F104))</f>
        <v>-10</v>
      </c>
      <c r="J105" s="1">
        <f t="shared" ref="J105" si="208">IF($H105=$C105, SUM($D105:$F105)-SUM($D104:$E104), SUM($D105:$F105)-SUM($D104:$F104))</f>
        <v>-10</v>
      </c>
      <c r="K105" s="1">
        <f t="shared" si="129"/>
        <v>0</v>
      </c>
      <c r="L105" s="1" t="str">
        <f t="shared" si="132"/>
        <v>&lt;-3</v>
      </c>
    </row>
    <row r="106" spans="1:12">
      <c r="A106" s="1">
        <f t="shared" si="144"/>
        <v>54</v>
      </c>
      <c r="B106" s="1" t="str">
        <f>INDEX(Scores!$G$2:$G$354, MATCH(Clutch!$A106, Scores!$E$2:$E$354, 0))</f>
        <v>QJCDY</v>
      </c>
      <c r="C106" s="1" t="s">
        <v>4</v>
      </c>
      <c r="D106" s="1">
        <f>SUMIFS(INDEX(Scores!$H$2:$N$354, 0, MATCH($C106, Scores!$H$1:$N$1, 0)), Scores!$E$2:$E$354, $A106, Scores!$F$2:$F$354, D$1)</f>
        <v>2</v>
      </c>
      <c r="E106" s="1">
        <f>SUMIFS(INDEX(Scores!$H$2:$N$354, 0, MATCH($C106, Scores!$H$1:$N$1, 0)), Scores!$E$2:$E$354, $A106, Scores!$F$2:$F$354, E$1)</f>
        <v>1</v>
      </c>
      <c r="F106" s="1">
        <f>SUMIFS(INDEX(Scores!$H$2:$N$354, 0, MATCH($C106, Scores!$H$1:$N$1, 0)), Scores!$E$2:$E$354, $A106, Scores!$F$2:$F$354, F$1)</f>
        <v>3</v>
      </c>
      <c r="G106" s="1">
        <f>SUMIFS(INDEX(Scores!$H$2:$N$354, 0, MATCH($C106, Scores!$H$1:$N$1, 0)), Scores!$E$2:$E$354, $A106, Scores!$F$2:$F$354, G$1)</f>
        <v>0</v>
      </c>
      <c r="H106" s="1" t="str">
        <f t="shared" si="135"/>
        <v>Joshua</v>
      </c>
      <c r="I106" s="1">
        <f t="shared" ref="I106" si="209">IF($H106=$C106, SUM($D106:$E106)-SUM($D107:$E107), SUM($D106:$E106) - SUM($D107:$F107))</f>
        <v>0</v>
      </c>
      <c r="J106" s="1">
        <f t="shared" ref="J106" si="210">IF($H106=$C106, SUM($D106:$F106)-SUM($D107:$E107), SUM($D106:$F106)-SUM($D107:$F107))</f>
        <v>3</v>
      </c>
      <c r="K106" s="1">
        <f t="shared" si="129"/>
        <v>1</v>
      </c>
      <c r="L106" s="1">
        <f t="shared" si="132"/>
        <v>0</v>
      </c>
    </row>
    <row r="107" spans="1:12">
      <c r="A107" s="1">
        <f t="shared" si="144"/>
        <v>54</v>
      </c>
      <c r="B107" s="1" t="str">
        <f>INDEX(Scores!$G$2:$G$354, MATCH(Clutch!$A107, Scores!$E$2:$E$354, 0))</f>
        <v>QJCDY</v>
      </c>
      <c r="C107" s="1" t="s">
        <v>5</v>
      </c>
      <c r="D107" s="1">
        <f>SUMIFS(INDEX(Scores!$H$2:$N$354, 0, MATCH($C107, Scores!$H$1:$N$1, 0)), Scores!$E$2:$E$354, $A107, Scores!$F$2:$F$354, D$1)</f>
        <v>1</v>
      </c>
      <c r="E107" s="1">
        <f>SUMIFS(INDEX(Scores!$H$2:$N$354, 0, MATCH($C107, Scores!$H$1:$N$1, 0)), Scores!$E$2:$E$354, $A107, Scores!$F$2:$F$354, E$1)</f>
        <v>1</v>
      </c>
      <c r="F107" s="1">
        <f>SUMIFS(INDEX(Scores!$H$2:$N$354, 0, MATCH($C107, Scores!$H$1:$N$1, 0)), Scores!$E$2:$E$354, $A107, Scores!$F$2:$F$354, F$1)</f>
        <v>1</v>
      </c>
      <c r="G107" s="1">
        <f>SUMIFS(INDEX(Scores!$H$2:$N$354, 0, MATCH($C107, Scores!$H$1:$N$1, 0)), Scores!$E$2:$E$354, $A107, Scores!$F$2:$F$354, G$1)</f>
        <v>0</v>
      </c>
      <c r="H107" s="1" t="str">
        <f t="shared" si="135"/>
        <v>Joshua</v>
      </c>
      <c r="I107" s="1">
        <f t="shared" ref="I107" si="211">IF($H107=$C107, SUM($D107:$E107)-SUM($D106:$E106), SUM($D107:$E107) - SUM($D106:$F106))</f>
        <v>-1</v>
      </c>
      <c r="J107" s="1">
        <f t="shared" ref="J107" si="212">IF($H107=$C107, SUM($D107:$F107)-SUM($D106:$E106), SUM($D107:$F107)-SUM($D106:$F106))</f>
        <v>0</v>
      </c>
      <c r="K107" s="1">
        <f t="shared" si="129"/>
        <v>1</v>
      </c>
      <c r="L107" s="1">
        <f t="shared" si="132"/>
        <v>-1</v>
      </c>
    </row>
    <row r="108" spans="1:12">
      <c r="A108" s="1">
        <f t="shared" si="144"/>
        <v>55</v>
      </c>
      <c r="B108" s="1" t="str">
        <f>INDEX(Scores!$G$2:$G$354, MATCH(Clutch!$A108, Scores!$E$2:$E$354, 0))</f>
        <v>CJ</v>
      </c>
      <c r="C108" s="1" t="s">
        <v>4</v>
      </c>
      <c r="D108" s="1">
        <f>SUMIFS(INDEX(Scores!$H$2:$N$354, 0, MATCH($C108, Scores!$H$1:$N$1, 0)), Scores!$E$2:$E$354, $A108, Scores!$F$2:$F$354, D$1)</f>
        <v>0</v>
      </c>
      <c r="E108" s="1">
        <f>SUMIFS(INDEX(Scores!$H$2:$N$354, 0, MATCH($C108, Scores!$H$1:$N$1, 0)), Scores!$E$2:$E$354, $A108, Scores!$F$2:$F$354, E$1)</f>
        <v>3</v>
      </c>
      <c r="F108" s="1">
        <f>SUMIFS(INDEX(Scores!$H$2:$N$354, 0, MATCH($C108, Scores!$H$1:$N$1, 0)), Scores!$E$2:$E$354, $A108, Scores!$F$2:$F$354, F$1)</f>
        <v>6</v>
      </c>
      <c r="G108" s="1">
        <f>SUMIFS(INDEX(Scores!$H$2:$N$354, 0, MATCH($C108, Scores!$H$1:$N$1, 0)), Scores!$E$2:$E$354, $A108, Scores!$F$2:$F$354, G$1)</f>
        <v>0</v>
      </c>
      <c r="H108" s="1" t="str">
        <f t="shared" si="135"/>
        <v>Caleb</v>
      </c>
      <c r="I108" s="1">
        <f t="shared" ref="I108" si="213">IF($H108=$C108, SUM($D108:$E108)-SUM($D109:$E109), SUM($D108:$E108) - SUM($D109:$F109))</f>
        <v>-2</v>
      </c>
      <c r="J108" s="1">
        <f t="shared" ref="J108" si="214">IF($H108=$C108, SUM($D108:$F108)-SUM($D109:$E109), SUM($D108:$F108)-SUM($D109:$F109))</f>
        <v>4</v>
      </c>
      <c r="K108" s="1">
        <f t="shared" si="129"/>
        <v>1</v>
      </c>
      <c r="L108" s="1">
        <f t="shared" si="132"/>
        <v>-2</v>
      </c>
    </row>
    <row r="109" spans="1:12">
      <c r="A109" s="1">
        <f t="shared" si="144"/>
        <v>55</v>
      </c>
      <c r="B109" s="1" t="str">
        <f>INDEX(Scores!$G$2:$G$354, MATCH(Clutch!$A109, Scores!$E$2:$E$354, 0))</f>
        <v>CJ</v>
      </c>
      <c r="C109" s="1" t="s">
        <v>5</v>
      </c>
      <c r="D109" s="1">
        <f>SUMIFS(INDEX(Scores!$H$2:$N$354, 0, MATCH($C109, Scores!$H$1:$N$1, 0)), Scores!$E$2:$E$354, $A109, Scores!$F$2:$F$354, D$1)</f>
        <v>1</v>
      </c>
      <c r="E109" s="1">
        <f>SUMIFS(INDEX(Scores!$H$2:$N$354, 0, MATCH($C109, Scores!$H$1:$N$1, 0)), Scores!$E$2:$E$354, $A109, Scores!$F$2:$F$354, E$1)</f>
        <v>4</v>
      </c>
      <c r="F109" s="1">
        <f>SUMIFS(INDEX(Scores!$H$2:$N$354, 0, MATCH($C109, Scores!$H$1:$N$1, 0)), Scores!$E$2:$E$354, $A109, Scores!$F$2:$F$354, F$1)</f>
        <v>2</v>
      </c>
      <c r="G109" s="1">
        <f>SUMIFS(INDEX(Scores!$H$2:$N$354, 0, MATCH($C109, Scores!$H$1:$N$1, 0)), Scores!$E$2:$E$354, $A109, Scores!$F$2:$F$354, G$1)</f>
        <v>0</v>
      </c>
      <c r="H109" s="1" t="str">
        <f t="shared" si="135"/>
        <v>Caleb</v>
      </c>
      <c r="I109" s="1">
        <f t="shared" ref="I109" si="215">IF($H109=$C109, SUM($D109:$E109)-SUM($D108:$E108), SUM($D109:$E109) - SUM($D108:$F108))</f>
        <v>-4</v>
      </c>
      <c r="J109" s="1">
        <f t="shared" ref="J109" si="216">IF($H109=$C109, SUM($D109:$F109)-SUM($D108:$E108), SUM($D109:$F109)-SUM($D108:$F108))</f>
        <v>-2</v>
      </c>
      <c r="K109" s="1">
        <f t="shared" si="129"/>
        <v>0</v>
      </c>
      <c r="L109" s="1" t="str">
        <f t="shared" si="132"/>
        <v>&lt;-3</v>
      </c>
    </row>
    <row r="110" spans="1:12">
      <c r="A110" s="1">
        <f t="shared" si="144"/>
        <v>56</v>
      </c>
      <c r="B110" s="1" t="str">
        <f>INDEX(Scores!$G$2:$G$354, MATCH(Clutch!$A110, Scores!$E$2:$E$354, 0))</f>
        <v>CJ</v>
      </c>
      <c r="C110" s="1" t="s">
        <v>4</v>
      </c>
      <c r="D110" s="1">
        <f>SUMIFS(INDEX(Scores!$H$2:$N$354, 0, MATCH($C110, Scores!$H$1:$N$1, 0)), Scores!$E$2:$E$354, $A110, Scores!$F$2:$F$354, D$1)</f>
        <v>5</v>
      </c>
      <c r="E110" s="1">
        <f>SUMIFS(INDEX(Scores!$H$2:$N$354, 0, MATCH($C110, Scores!$H$1:$N$1, 0)), Scores!$E$2:$E$354, $A110, Scores!$F$2:$F$354, E$1)</f>
        <v>5</v>
      </c>
      <c r="F110" s="1">
        <f>SUMIFS(INDEX(Scores!$H$2:$N$354, 0, MATCH($C110, Scores!$H$1:$N$1, 0)), Scores!$E$2:$E$354, $A110, Scores!$F$2:$F$354, F$1)</f>
        <v>0</v>
      </c>
      <c r="G110" s="1">
        <f>SUMIFS(INDEX(Scores!$H$2:$N$354, 0, MATCH($C110, Scores!$H$1:$N$1, 0)), Scores!$E$2:$E$354, $A110, Scores!$F$2:$F$354, G$1)</f>
        <v>0</v>
      </c>
      <c r="H110" s="1" t="str">
        <f t="shared" si="135"/>
        <v>Caleb</v>
      </c>
      <c r="I110" s="1">
        <f t="shared" ref="I110" si="217">IF($H110=$C110, SUM($D110:$E110)-SUM($D111:$E111), SUM($D110:$E110) - SUM($D111:$F111))</f>
        <v>7</v>
      </c>
      <c r="J110" s="1">
        <f t="shared" ref="J110" si="218">IF($H110=$C110, SUM($D110:$F110)-SUM($D111:$E111), SUM($D110:$F110)-SUM($D111:$F111))</f>
        <v>7</v>
      </c>
      <c r="K110" s="1" t="str">
        <f t="shared" si="129"/>
        <v/>
      </c>
      <c r="L110" s="1" t="str">
        <f t="shared" si="132"/>
        <v>&gt;3</v>
      </c>
    </row>
    <row r="111" spans="1:12">
      <c r="A111" s="1">
        <f t="shared" si="144"/>
        <v>56</v>
      </c>
      <c r="B111" s="1" t="str">
        <f>INDEX(Scores!$G$2:$G$354, MATCH(Clutch!$A111, Scores!$E$2:$E$354, 0))</f>
        <v>CJ</v>
      </c>
      <c r="C111" s="1" t="s">
        <v>5</v>
      </c>
      <c r="D111" s="1">
        <f>SUMIFS(INDEX(Scores!$H$2:$N$354, 0, MATCH($C111, Scores!$H$1:$N$1, 0)), Scores!$E$2:$E$354, $A111, Scores!$F$2:$F$354, D$1)</f>
        <v>2</v>
      </c>
      <c r="E111" s="1">
        <f>SUMIFS(INDEX(Scores!$H$2:$N$354, 0, MATCH($C111, Scores!$H$1:$N$1, 0)), Scores!$E$2:$E$354, $A111, Scores!$F$2:$F$354, E$1)</f>
        <v>1</v>
      </c>
      <c r="F111" s="1">
        <f>SUMIFS(INDEX(Scores!$H$2:$N$354, 0, MATCH($C111, Scores!$H$1:$N$1, 0)), Scores!$E$2:$E$354, $A111, Scores!$F$2:$F$354, F$1)</f>
        <v>0</v>
      </c>
      <c r="G111" s="1">
        <f>SUMIFS(INDEX(Scores!$H$2:$N$354, 0, MATCH($C111, Scores!$H$1:$N$1, 0)), Scores!$E$2:$E$354, $A111, Scores!$F$2:$F$354, G$1)</f>
        <v>0</v>
      </c>
      <c r="H111" s="1" t="str">
        <f t="shared" si="135"/>
        <v>Caleb</v>
      </c>
      <c r="I111" s="1">
        <f t="shared" ref="I111" si="219">IF($H111=$C111, SUM($D111:$E111)-SUM($D110:$E110), SUM($D111:$E111) - SUM($D110:$F110))</f>
        <v>-7</v>
      </c>
      <c r="J111" s="1">
        <f t="shared" ref="J111" si="220">IF($H111=$C111, SUM($D111:$F111)-SUM($D110:$E110), SUM($D111:$F111)-SUM($D110:$F110))</f>
        <v>-7</v>
      </c>
      <c r="K111" s="1">
        <f t="shared" si="129"/>
        <v>0</v>
      </c>
      <c r="L111" s="1" t="str">
        <f t="shared" si="132"/>
        <v>&lt;-3</v>
      </c>
    </row>
    <row r="112" spans="1:12">
      <c r="A112" s="1">
        <f t="shared" si="144"/>
        <v>57</v>
      </c>
      <c r="B112" s="1" t="str">
        <f>INDEX(Scores!$G$2:$G$354, MATCH(Clutch!$A112, Scores!$E$2:$E$354, 0))</f>
        <v>JCK</v>
      </c>
      <c r="C112" s="1" t="s">
        <v>4</v>
      </c>
      <c r="D112" s="1">
        <f>SUMIFS(INDEX(Scores!$H$2:$N$354, 0, MATCH($C112, Scores!$H$1:$N$1, 0)), Scores!$E$2:$E$354, $A112, Scores!$F$2:$F$354, D$1)</f>
        <v>1</v>
      </c>
      <c r="E112" s="1">
        <f>SUMIFS(INDEX(Scores!$H$2:$N$354, 0, MATCH($C112, Scores!$H$1:$N$1, 0)), Scores!$E$2:$E$354, $A112, Scores!$F$2:$F$354, E$1)</f>
        <v>4</v>
      </c>
      <c r="F112" s="1">
        <f>SUMIFS(INDEX(Scores!$H$2:$N$354, 0, MATCH($C112, Scores!$H$1:$N$1, 0)), Scores!$E$2:$E$354, $A112, Scores!$F$2:$F$354, F$1)</f>
        <v>0</v>
      </c>
      <c r="G112" s="1">
        <f>SUMIFS(INDEX(Scores!$H$2:$N$354, 0, MATCH($C112, Scores!$H$1:$N$1, 0)), Scores!$E$2:$E$354, $A112, Scores!$F$2:$F$354, G$1)</f>
        <v>0</v>
      </c>
      <c r="H112" s="1" t="str">
        <f t="shared" si="135"/>
        <v>Joshua</v>
      </c>
      <c r="I112" s="1">
        <f t="shared" ref="I112" si="221">IF($H112=$C112, SUM($D112:$E112)-SUM($D113:$E113), SUM($D112:$E112) - SUM($D113:$F113))</f>
        <v>-2</v>
      </c>
      <c r="J112" s="1">
        <f t="shared" ref="J112" si="222">IF($H112=$C112, SUM($D112:$F112)-SUM($D113:$E113), SUM($D112:$F112)-SUM($D113:$F113))</f>
        <v>-2</v>
      </c>
      <c r="K112" s="1">
        <f t="shared" si="129"/>
        <v>0</v>
      </c>
      <c r="L112" s="1">
        <f t="shared" si="132"/>
        <v>-2</v>
      </c>
    </row>
    <row r="113" spans="1:12">
      <c r="A113" s="1">
        <f t="shared" si="144"/>
        <v>57</v>
      </c>
      <c r="B113" s="1" t="str">
        <f>INDEX(Scores!$G$2:$G$354, MATCH(Clutch!$A113, Scores!$E$2:$E$354, 0))</f>
        <v>JCK</v>
      </c>
      <c r="C113" s="1" t="s">
        <v>5</v>
      </c>
      <c r="D113" s="1">
        <f>SUMIFS(INDEX(Scores!$H$2:$N$354, 0, MATCH($C113, Scores!$H$1:$N$1, 0)), Scores!$E$2:$E$354, $A113, Scores!$F$2:$F$354, D$1)</f>
        <v>3</v>
      </c>
      <c r="E113" s="1">
        <f>SUMIFS(INDEX(Scores!$H$2:$N$354, 0, MATCH($C113, Scores!$H$1:$N$1, 0)), Scores!$E$2:$E$354, $A113, Scores!$F$2:$F$354, E$1)</f>
        <v>1</v>
      </c>
      <c r="F113" s="1">
        <f>SUMIFS(INDEX(Scores!$H$2:$N$354, 0, MATCH($C113, Scores!$H$1:$N$1, 0)), Scores!$E$2:$E$354, $A113, Scores!$F$2:$F$354, F$1)</f>
        <v>3</v>
      </c>
      <c r="G113" s="1">
        <f>SUMIFS(INDEX(Scores!$H$2:$N$354, 0, MATCH($C113, Scores!$H$1:$N$1, 0)), Scores!$E$2:$E$354, $A113, Scores!$F$2:$F$354, G$1)</f>
        <v>0</v>
      </c>
      <c r="H113" s="1" t="str">
        <f t="shared" si="135"/>
        <v>Joshua</v>
      </c>
      <c r="I113" s="1">
        <f t="shared" ref="I113" si="223">IF($H113=$C113, SUM($D113:$E113)-SUM($D112:$E112), SUM($D113:$E113) - SUM($D112:$F112))</f>
        <v>-1</v>
      </c>
      <c r="J113" s="1">
        <f t="shared" ref="J113" si="224">IF($H113=$C113, SUM($D113:$F113)-SUM($D112:$E112), SUM($D113:$F113)-SUM($D112:$F112))</f>
        <v>2</v>
      </c>
      <c r="K113" s="1">
        <f t="shared" si="129"/>
        <v>1</v>
      </c>
      <c r="L113" s="1">
        <f t="shared" si="132"/>
        <v>-1</v>
      </c>
    </row>
    <row r="114" spans="1:12">
      <c r="A114" s="1">
        <f t="shared" si="144"/>
        <v>58</v>
      </c>
      <c r="B114" s="1" t="str">
        <f>INDEX(Scores!$G$2:$G$354, MATCH(Clutch!$A114, Scores!$E$2:$E$354, 0))</f>
        <v>CJK</v>
      </c>
      <c r="C114" s="1" t="s">
        <v>4</v>
      </c>
      <c r="D114" s="1">
        <f>SUMIFS(INDEX(Scores!$H$2:$N$354, 0, MATCH($C114, Scores!$H$1:$N$1, 0)), Scores!$E$2:$E$354, $A114, Scores!$F$2:$F$354, D$1)</f>
        <v>0</v>
      </c>
      <c r="E114" s="1">
        <f>SUMIFS(INDEX(Scores!$H$2:$N$354, 0, MATCH($C114, Scores!$H$1:$N$1, 0)), Scores!$E$2:$E$354, $A114, Scores!$F$2:$F$354, E$1)</f>
        <v>2</v>
      </c>
      <c r="F114" s="1">
        <f>SUMIFS(INDEX(Scores!$H$2:$N$354, 0, MATCH($C114, Scores!$H$1:$N$1, 0)), Scores!$E$2:$E$354, $A114, Scores!$F$2:$F$354, F$1)</f>
        <v>2</v>
      </c>
      <c r="G114" s="1">
        <f>SUMIFS(INDEX(Scores!$H$2:$N$354, 0, MATCH($C114, Scores!$H$1:$N$1, 0)), Scores!$E$2:$E$354, $A114, Scores!$F$2:$F$354, G$1)</f>
        <v>5</v>
      </c>
      <c r="H114" s="1" t="str">
        <f t="shared" si="135"/>
        <v>Caleb</v>
      </c>
      <c r="I114" s="1">
        <f t="shared" ref="I114" si="225">IF($H114=$C114, SUM($D114:$E114)-SUM($D115:$E115), SUM($D114:$E114) - SUM($D115:$F115))</f>
        <v>1</v>
      </c>
      <c r="J114" s="1">
        <f t="shared" ref="J114" si="226">IF($H114=$C114, SUM($D114:$F114)-SUM($D115:$E115), SUM($D114:$F114)-SUM($D115:$F115))</f>
        <v>3</v>
      </c>
      <c r="K114" s="1" t="str">
        <f t="shared" si="129"/>
        <v/>
      </c>
      <c r="L114" s="1">
        <f t="shared" si="132"/>
        <v>1</v>
      </c>
    </row>
    <row r="115" spans="1:12">
      <c r="A115" s="1">
        <f t="shared" si="144"/>
        <v>58</v>
      </c>
      <c r="B115" s="1" t="str">
        <f>INDEX(Scores!$G$2:$G$354, MATCH(Clutch!$A115, Scores!$E$2:$E$354, 0))</f>
        <v>CJK</v>
      </c>
      <c r="C115" s="1" t="s">
        <v>5</v>
      </c>
      <c r="D115" s="1">
        <f>SUMIFS(INDEX(Scores!$H$2:$N$354, 0, MATCH($C115, Scores!$H$1:$N$1, 0)), Scores!$E$2:$E$354, $A115, Scores!$F$2:$F$354, D$1)</f>
        <v>1</v>
      </c>
      <c r="E115" s="1">
        <f>SUMIFS(INDEX(Scores!$H$2:$N$354, 0, MATCH($C115, Scores!$H$1:$N$1, 0)), Scores!$E$2:$E$354, $A115, Scores!$F$2:$F$354, E$1)</f>
        <v>0</v>
      </c>
      <c r="F115" s="1">
        <f>SUMIFS(INDEX(Scores!$H$2:$N$354, 0, MATCH($C115, Scores!$H$1:$N$1, 0)), Scores!$E$2:$E$354, $A115, Scores!$F$2:$F$354, F$1)</f>
        <v>2</v>
      </c>
      <c r="G115" s="1">
        <f>SUMIFS(INDEX(Scores!$H$2:$N$354, 0, MATCH($C115, Scores!$H$1:$N$1, 0)), Scores!$E$2:$E$354, $A115, Scores!$F$2:$F$354, G$1)</f>
        <v>0</v>
      </c>
      <c r="H115" s="1" t="str">
        <f t="shared" si="135"/>
        <v>Caleb</v>
      </c>
      <c r="I115" s="1">
        <f t="shared" ref="I115" si="227">IF($H115=$C115, SUM($D115:$E115)-SUM($D114:$E114), SUM($D115:$E115) - SUM($D114:$F114))</f>
        <v>-3</v>
      </c>
      <c r="J115" s="1">
        <f t="shared" ref="J115" si="228">IF($H115=$C115, SUM($D115:$F115)-SUM($D114:$E114), SUM($D115:$F115)-SUM($D114:$F114))</f>
        <v>-1</v>
      </c>
      <c r="K115" s="1">
        <f t="shared" si="129"/>
        <v>0</v>
      </c>
      <c r="L115" s="1">
        <f t="shared" si="132"/>
        <v>-3</v>
      </c>
    </row>
    <row r="116" spans="1:12">
      <c r="A116" s="1">
        <f t="shared" si="144"/>
        <v>59</v>
      </c>
      <c r="B116" s="1" t="str">
        <f>INDEX(Scores!$G$2:$G$354, MATCH(Clutch!$A116, Scores!$E$2:$E$354, 0))</f>
        <v>CJ</v>
      </c>
      <c r="C116" s="1" t="s">
        <v>4</v>
      </c>
      <c r="D116" s="1">
        <f>SUMIFS(INDEX(Scores!$H$2:$N$354, 0, MATCH($C116, Scores!$H$1:$N$1, 0)), Scores!$E$2:$E$354, $A116, Scores!$F$2:$F$354, D$1)</f>
        <v>4</v>
      </c>
      <c r="E116" s="1">
        <f>SUMIFS(INDEX(Scores!$H$2:$N$354, 0, MATCH($C116, Scores!$H$1:$N$1, 0)), Scores!$E$2:$E$354, $A116, Scores!$F$2:$F$354, E$1)</f>
        <v>3</v>
      </c>
      <c r="F116" s="1">
        <f>SUMIFS(INDEX(Scores!$H$2:$N$354, 0, MATCH($C116, Scores!$H$1:$N$1, 0)), Scores!$E$2:$E$354, $A116, Scores!$F$2:$F$354, F$1)</f>
        <v>5</v>
      </c>
      <c r="G116" s="1">
        <f>SUMIFS(INDEX(Scores!$H$2:$N$354, 0, MATCH($C116, Scores!$H$1:$N$1, 0)), Scores!$E$2:$E$354, $A116, Scores!$F$2:$F$354, G$1)</f>
        <v>0</v>
      </c>
      <c r="H116" s="1" t="str">
        <f t="shared" si="135"/>
        <v>Caleb</v>
      </c>
      <c r="I116" s="1">
        <f t="shared" ref="I116" si="229">IF($H116=$C116, SUM($D116:$E116)-SUM($D117:$E117), SUM($D116:$E116) - SUM($D117:$F117))</f>
        <v>6</v>
      </c>
      <c r="J116" s="1">
        <f t="shared" ref="J116" si="230">IF($H116=$C116, SUM($D116:$F116)-SUM($D117:$E117), SUM($D116:$F116)-SUM($D117:$F117))</f>
        <v>11</v>
      </c>
      <c r="K116" s="1" t="str">
        <f t="shared" si="129"/>
        <v/>
      </c>
      <c r="L116" s="1" t="str">
        <f t="shared" si="132"/>
        <v>&gt;3</v>
      </c>
    </row>
    <row r="117" spans="1:12">
      <c r="A117" s="1">
        <f t="shared" si="144"/>
        <v>59</v>
      </c>
      <c r="B117" s="1" t="str">
        <f>INDEX(Scores!$G$2:$G$354, MATCH(Clutch!$A117, Scores!$E$2:$E$354, 0))</f>
        <v>CJ</v>
      </c>
      <c r="C117" s="1" t="s">
        <v>5</v>
      </c>
      <c r="D117" s="1">
        <f>SUMIFS(INDEX(Scores!$H$2:$N$354, 0, MATCH($C117, Scores!$H$1:$N$1, 0)), Scores!$E$2:$E$354, $A117, Scores!$F$2:$F$354, D$1)</f>
        <v>1</v>
      </c>
      <c r="E117" s="1">
        <f>SUMIFS(INDEX(Scores!$H$2:$N$354, 0, MATCH($C117, Scores!$H$1:$N$1, 0)), Scores!$E$2:$E$354, $A117, Scores!$F$2:$F$354, E$1)</f>
        <v>0</v>
      </c>
      <c r="F117" s="1">
        <f>SUMIFS(INDEX(Scores!$H$2:$N$354, 0, MATCH($C117, Scores!$H$1:$N$1, 0)), Scores!$E$2:$E$354, $A117, Scores!$F$2:$F$354, F$1)</f>
        <v>0</v>
      </c>
      <c r="G117" s="1">
        <f>SUMIFS(INDEX(Scores!$H$2:$N$354, 0, MATCH($C117, Scores!$H$1:$N$1, 0)), Scores!$E$2:$E$354, $A117, Scores!$F$2:$F$354, G$1)</f>
        <v>0</v>
      </c>
      <c r="H117" s="1" t="str">
        <f t="shared" si="135"/>
        <v>Caleb</v>
      </c>
      <c r="I117" s="1">
        <f t="shared" ref="I117" si="231">IF($H117=$C117, SUM($D117:$E117)-SUM($D116:$E116), SUM($D117:$E117) - SUM($D116:$F116))</f>
        <v>-11</v>
      </c>
      <c r="J117" s="1">
        <f t="shared" ref="J117" si="232">IF($H117=$C117, SUM($D117:$F117)-SUM($D116:$E116), SUM($D117:$F117)-SUM($D116:$F116))</f>
        <v>-11</v>
      </c>
      <c r="K117" s="1">
        <f t="shared" si="129"/>
        <v>0</v>
      </c>
      <c r="L117" s="1" t="str">
        <f t="shared" si="132"/>
        <v>&lt;-3</v>
      </c>
    </row>
    <row r="118" spans="1:12">
      <c r="A118" s="1">
        <f t="shared" si="144"/>
        <v>60</v>
      </c>
      <c r="B118" s="1" t="str">
        <f>INDEX(Scores!$G$2:$G$354, MATCH(Clutch!$A118, Scores!$E$2:$E$354, 0))</f>
        <v>JC</v>
      </c>
      <c r="C118" s="1" t="s">
        <v>4</v>
      </c>
      <c r="D118" s="1">
        <f>SUMIFS(INDEX(Scores!$H$2:$N$354, 0, MATCH($C118, Scores!$H$1:$N$1, 0)), Scores!$E$2:$E$354, $A118, Scores!$F$2:$F$354, D$1)</f>
        <v>2</v>
      </c>
      <c r="E118" s="1">
        <f>SUMIFS(INDEX(Scores!$H$2:$N$354, 0, MATCH($C118, Scores!$H$1:$N$1, 0)), Scores!$E$2:$E$354, $A118, Scores!$F$2:$F$354, E$1)</f>
        <v>3</v>
      </c>
      <c r="F118" s="1">
        <f>SUMIFS(INDEX(Scores!$H$2:$N$354, 0, MATCH($C118, Scores!$H$1:$N$1, 0)), Scores!$E$2:$E$354, $A118, Scores!$F$2:$F$354, F$1)</f>
        <v>0</v>
      </c>
      <c r="G118" s="1">
        <f>SUMIFS(INDEX(Scores!$H$2:$N$354, 0, MATCH($C118, Scores!$H$1:$N$1, 0)), Scores!$E$2:$E$354, $A118, Scores!$F$2:$F$354, G$1)</f>
        <v>0</v>
      </c>
      <c r="H118" s="1" t="str">
        <f t="shared" si="135"/>
        <v>Joshua</v>
      </c>
      <c r="I118" s="1">
        <f t="shared" ref="I118" si="233">IF($H118=$C118, SUM($D118:$E118)-SUM($D119:$E119), SUM($D118:$E118) - SUM($D119:$F119))</f>
        <v>-7</v>
      </c>
      <c r="J118" s="1">
        <f t="shared" ref="J118" si="234">IF($H118=$C118, SUM($D118:$F118)-SUM($D119:$E119), SUM($D118:$F118)-SUM($D119:$F119))</f>
        <v>-7</v>
      </c>
      <c r="K118" s="1">
        <f t="shared" si="129"/>
        <v>0</v>
      </c>
      <c r="L118" s="1" t="str">
        <f t="shared" si="132"/>
        <v>&lt;-3</v>
      </c>
    </row>
    <row r="119" spans="1:12">
      <c r="A119" s="1">
        <f t="shared" si="144"/>
        <v>60</v>
      </c>
      <c r="B119" s="1" t="str">
        <f>INDEX(Scores!$G$2:$G$354, MATCH(Clutch!$A119, Scores!$E$2:$E$354, 0))</f>
        <v>JC</v>
      </c>
      <c r="C119" s="1" t="s">
        <v>5</v>
      </c>
      <c r="D119" s="1">
        <f>SUMIFS(INDEX(Scores!$H$2:$N$354, 0, MATCH($C119, Scores!$H$1:$N$1, 0)), Scores!$E$2:$E$354, $A119, Scores!$F$2:$F$354, D$1)</f>
        <v>4</v>
      </c>
      <c r="E119" s="1">
        <f>SUMIFS(INDEX(Scores!$H$2:$N$354, 0, MATCH($C119, Scores!$H$1:$N$1, 0)), Scores!$E$2:$E$354, $A119, Scores!$F$2:$F$354, E$1)</f>
        <v>5</v>
      </c>
      <c r="F119" s="1">
        <f>SUMIFS(INDEX(Scores!$H$2:$N$354, 0, MATCH($C119, Scores!$H$1:$N$1, 0)), Scores!$E$2:$E$354, $A119, Scores!$F$2:$F$354, F$1)</f>
        <v>3</v>
      </c>
      <c r="G119" s="1">
        <f>SUMIFS(INDEX(Scores!$H$2:$N$354, 0, MATCH($C119, Scores!$H$1:$N$1, 0)), Scores!$E$2:$E$354, $A119, Scores!$F$2:$F$354, G$1)</f>
        <v>0</v>
      </c>
      <c r="H119" s="1" t="str">
        <f t="shared" si="135"/>
        <v>Joshua</v>
      </c>
      <c r="I119" s="1">
        <f t="shared" ref="I119" si="235">IF($H119=$C119, SUM($D119:$E119)-SUM($D118:$E118), SUM($D119:$E119) - SUM($D118:$F118))</f>
        <v>4</v>
      </c>
      <c r="J119" s="1">
        <f t="shared" ref="J119" si="236">IF($H119=$C119, SUM($D119:$F119)-SUM($D118:$E118), SUM($D119:$F119)-SUM($D118:$F118))</f>
        <v>7</v>
      </c>
      <c r="K119" s="1" t="str">
        <f t="shared" si="129"/>
        <v/>
      </c>
      <c r="L119" s="1" t="str">
        <f t="shared" si="132"/>
        <v>&gt;3</v>
      </c>
    </row>
    <row r="120" spans="1:12">
      <c r="A120" s="1">
        <f t="shared" si="144"/>
        <v>61</v>
      </c>
      <c r="B120" s="1" t="str">
        <f>INDEX(Scores!$G$2:$G$354, MATCH(Clutch!$A120, Scores!$E$2:$E$354, 0))</f>
        <v>CJ</v>
      </c>
      <c r="C120" s="1" t="s">
        <v>4</v>
      </c>
      <c r="D120" s="1">
        <f>SUMIFS(INDEX(Scores!$H$2:$N$354, 0, MATCH($C120, Scores!$H$1:$N$1, 0)), Scores!$E$2:$E$354, $A120, Scores!$F$2:$F$354, D$1)</f>
        <v>5</v>
      </c>
      <c r="E120" s="1">
        <f>SUMIFS(INDEX(Scores!$H$2:$N$354, 0, MATCH($C120, Scores!$H$1:$N$1, 0)), Scores!$E$2:$E$354, $A120, Scores!$F$2:$F$354, E$1)</f>
        <v>7</v>
      </c>
      <c r="F120" s="1">
        <f>SUMIFS(INDEX(Scores!$H$2:$N$354, 0, MATCH($C120, Scores!$H$1:$N$1, 0)), Scores!$E$2:$E$354, $A120, Scores!$F$2:$F$354, F$1)</f>
        <v>1</v>
      </c>
      <c r="G120" s="1">
        <f>SUMIFS(INDEX(Scores!$H$2:$N$354, 0, MATCH($C120, Scores!$H$1:$N$1, 0)), Scores!$E$2:$E$354, $A120, Scores!$F$2:$F$354, G$1)</f>
        <v>0</v>
      </c>
      <c r="H120" s="1" t="str">
        <f t="shared" si="135"/>
        <v>Caleb</v>
      </c>
      <c r="I120" s="1">
        <f t="shared" ref="I120" si="237">IF($H120=$C120, SUM($D120:$E120)-SUM($D121:$E121), SUM($D120:$E120) - SUM($D121:$F121))</f>
        <v>10</v>
      </c>
      <c r="J120" s="1">
        <f t="shared" ref="J120" si="238">IF($H120=$C120, SUM($D120:$F120)-SUM($D121:$E121), SUM($D120:$F120)-SUM($D121:$F121))</f>
        <v>11</v>
      </c>
      <c r="K120" s="1" t="str">
        <f t="shared" si="129"/>
        <v/>
      </c>
      <c r="L120" s="1" t="str">
        <f t="shared" si="132"/>
        <v>&gt;3</v>
      </c>
    </row>
    <row r="121" spans="1:12">
      <c r="A121" s="1">
        <f t="shared" si="144"/>
        <v>61</v>
      </c>
      <c r="B121" s="1" t="str">
        <f>INDEX(Scores!$G$2:$G$354, MATCH(Clutch!$A121, Scores!$E$2:$E$354, 0))</f>
        <v>CJ</v>
      </c>
      <c r="C121" s="1" t="s">
        <v>5</v>
      </c>
      <c r="D121" s="1">
        <f>SUMIFS(INDEX(Scores!$H$2:$N$354, 0, MATCH($C121, Scores!$H$1:$N$1, 0)), Scores!$E$2:$E$354, $A121, Scores!$F$2:$F$354, D$1)</f>
        <v>1</v>
      </c>
      <c r="E121" s="1">
        <f>SUMIFS(INDEX(Scores!$H$2:$N$354, 0, MATCH($C121, Scores!$H$1:$N$1, 0)), Scores!$E$2:$E$354, $A121, Scores!$F$2:$F$354, E$1)</f>
        <v>1</v>
      </c>
      <c r="F121" s="1">
        <f>SUMIFS(INDEX(Scores!$H$2:$N$354, 0, MATCH($C121, Scores!$H$1:$N$1, 0)), Scores!$E$2:$E$354, $A121, Scores!$F$2:$F$354, F$1)</f>
        <v>0</v>
      </c>
      <c r="G121" s="1">
        <f>SUMIFS(INDEX(Scores!$H$2:$N$354, 0, MATCH($C121, Scores!$H$1:$N$1, 0)), Scores!$E$2:$E$354, $A121, Scores!$F$2:$F$354, G$1)</f>
        <v>0</v>
      </c>
      <c r="H121" s="1" t="str">
        <f t="shared" si="135"/>
        <v>Caleb</v>
      </c>
      <c r="I121" s="1">
        <f t="shared" ref="I121" si="239">IF($H121=$C121, SUM($D121:$E121)-SUM($D120:$E120), SUM($D121:$E121) - SUM($D120:$F120))</f>
        <v>-11</v>
      </c>
      <c r="J121" s="1">
        <f t="shared" ref="J121" si="240">IF($H121=$C121, SUM($D121:$F121)-SUM($D120:$E120), SUM($D121:$F121)-SUM($D120:$F120))</f>
        <v>-11</v>
      </c>
      <c r="K121" s="1">
        <f t="shared" si="129"/>
        <v>0</v>
      </c>
      <c r="L121" s="1" t="str">
        <f t="shared" si="132"/>
        <v>&lt;-3</v>
      </c>
    </row>
    <row r="122" spans="1:12">
      <c r="A122" s="1">
        <f t="shared" si="144"/>
        <v>62</v>
      </c>
      <c r="B122" s="1" t="str">
        <f>INDEX(Scores!$G$2:$G$354, MATCH(Clutch!$A122, Scores!$E$2:$E$354, 0))</f>
        <v>JCD</v>
      </c>
      <c r="C122" s="1" t="s">
        <v>4</v>
      </c>
      <c r="D122" s="1">
        <f>SUMIFS(INDEX(Scores!$H$2:$N$354, 0, MATCH($C122, Scores!$H$1:$N$1, 0)), Scores!$E$2:$E$354, $A122, Scores!$F$2:$F$354, D$1)</f>
        <v>0</v>
      </c>
      <c r="E122" s="1">
        <f>SUMIFS(INDEX(Scores!$H$2:$N$354, 0, MATCH($C122, Scores!$H$1:$N$1, 0)), Scores!$E$2:$E$354, $A122, Scores!$F$2:$F$354, E$1)</f>
        <v>6</v>
      </c>
      <c r="F122" s="1">
        <f>SUMIFS(INDEX(Scores!$H$2:$N$354, 0, MATCH($C122, Scores!$H$1:$N$1, 0)), Scores!$E$2:$E$354, $A122, Scores!$F$2:$F$354, F$1)</f>
        <v>2</v>
      </c>
      <c r="G122" s="1">
        <f>SUMIFS(INDEX(Scores!$H$2:$N$354, 0, MATCH($C122, Scores!$H$1:$N$1, 0)), Scores!$E$2:$E$354, $A122, Scores!$F$2:$F$354, G$1)</f>
        <v>0</v>
      </c>
      <c r="H122" s="1" t="str">
        <f t="shared" si="135"/>
        <v>Joshua</v>
      </c>
      <c r="I122" s="1">
        <f t="shared" ref="I122" si="241">IF($H122=$C122, SUM($D122:$E122)-SUM($D123:$E123), SUM($D122:$E122) - SUM($D123:$F123))</f>
        <v>4</v>
      </c>
      <c r="J122" s="1">
        <f t="shared" ref="J122" si="242">IF($H122=$C122, SUM($D122:$F122)-SUM($D123:$E123), SUM($D122:$F122)-SUM($D123:$F123))</f>
        <v>6</v>
      </c>
      <c r="K122" s="1" t="str">
        <f t="shared" si="129"/>
        <v/>
      </c>
      <c r="L122" s="1" t="str">
        <f t="shared" si="132"/>
        <v>&gt;3</v>
      </c>
    </row>
    <row r="123" spans="1:12">
      <c r="A123" s="1">
        <f t="shared" si="144"/>
        <v>62</v>
      </c>
      <c r="B123" s="1" t="str">
        <f>INDEX(Scores!$G$2:$G$354, MATCH(Clutch!$A123, Scores!$E$2:$E$354, 0))</f>
        <v>JCD</v>
      </c>
      <c r="C123" s="1" t="s">
        <v>5</v>
      </c>
      <c r="D123" s="1">
        <f>SUMIFS(INDEX(Scores!$H$2:$N$354, 0, MATCH($C123, Scores!$H$1:$N$1, 0)), Scores!$E$2:$E$354, $A123, Scores!$F$2:$F$354, D$1)</f>
        <v>1</v>
      </c>
      <c r="E123" s="1">
        <f>SUMIFS(INDEX(Scores!$H$2:$N$354, 0, MATCH($C123, Scores!$H$1:$N$1, 0)), Scores!$E$2:$E$354, $A123, Scores!$F$2:$F$354, E$1)</f>
        <v>0</v>
      </c>
      <c r="F123" s="1">
        <f>SUMIFS(INDEX(Scores!$H$2:$N$354, 0, MATCH($C123, Scores!$H$1:$N$1, 0)), Scores!$E$2:$E$354, $A123, Scores!$F$2:$F$354, F$1)</f>
        <v>1</v>
      </c>
      <c r="G123" s="1">
        <f>SUMIFS(INDEX(Scores!$H$2:$N$354, 0, MATCH($C123, Scores!$H$1:$N$1, 0)), Scores!$E$2:$E$354, $A123, Scores!$F$2:$F$354, G$1)</f>
        <v>0</v>
      </c>
      <c r="H123" s="1" t="str">
        <f t="shared" si="135"/>
        <v>Joshua</v>
      </c>
      <c r="I123" s="1">
        <f t="shared" ref="I123" si="243">IF($H123=$C123, SUM($D123:$E123)-SUM($D122:$E122), SUM($D123:$E123) - SUM($D122:$F122))</f>
        <v>-5</v>
      </c>
      <c r="J123" s="1">
        <f t="shared" ref="J123" si="244">IF($H123=$C123, SUM($D123:$F123)-SUM($D122:$E122), SUM($D123:$F123)-SUM($D122:$F122))</f>
        <v>-4</v>
      </c>
      <c r="K123" s="1">
        <f t="shared" si="129"/>
        <v>0</v>
      </c>
      <c r="L123" s="1" t="str">
        <f t="shared" si="132"/>
        <v>&lt;-3</v>
      </c>
    </row>
    <row r="124" spans="1:12">
      <c r="A124" s="1">
        <f t="shared" si="144"/>
        <v>63</v>
      </c>
      <c r="B124" s="1" t="str">
        <f>INDEX(Scores!$G$2:$G$354, MATCH(Clutch!$A124, Scores!$E$2:$E$354, 0))</f>
        <v>CJ</v>
      </c>
      <c r="C124" s="1" t="s">
        <v>4</v>
      </c>
      <c r="D124" s="1">
        <f>SUMIFS(INDEX(Scores!$H$2:$N$354, 0, MATCH($C124, Scores!$H$1:$N$1, 0)), Scores!$E$2:$E$354, $A124, Scores!$F$2:$F$354, D$1)</f>
        <v>3</v>
      </c>
      <c r="E124" s="1">
        <f>SUMIFS(INDEX(Scores!$H$2:$N$354, 0, MATCH($C124, Scores!$H$1:$N$1, 0)), Scores!$E$2:$E$354, $A124, Scores!$F$2:$F$354, E$1)</f>
        <v>3</v>
      </c>
      <c r="F124" s="1">
        <f>SUMIFS(INDEX(Scores!$H$2:$N$354, 0, MATCH($C124, Scores!$H$1:$N$1, 0)), Scores!$E$2:$E$354, $A124, Scores!$F$2:$F$354, F$1)</f>
        <v>3</v>
      </c>
      <c r="G124" s="1">
        <f>SUMIFS(INDEX(Scores!$H$2:$N$354, 0, MATCH($C124, Scores!$H$1:$N$1, 0)), Scores!$E$2:$E$354, $A124, Scores!$F$2:$F$354, G$1)</f>
        <v>0</v>
      </c>
      <c r="H124" s="1" t="str">
        <f t="shared" si="135"/>
        <v>Caleb</v>
      </c>
      <c r="I124" s="1">
        <f t="shared" ref="I124" si="245">IF($H124=$C124, SUM($D124:$E124)-SUM($D125:$E125), SUM($D124:$E124) - SUM($D125:$F125))</f>
        <v>2</v>
      </c>
      <c r="J124" s="1">
        <f t="shared" ref="J124" si="246">IF($H124=$C124, SUM($D124:$F124)-SUM($D125:$E125), SUM($D124:$F124)-SUM($D125:$F125))</f>
        <v>5</v>
      </c>
      <c r="K124" s="1" t="str">
        <f t="shared" si="129"/>
        <v/>
      </c>
      <c r="L124" s="1">
        <f t="shared" si="132"/>
        <v>2</v>
      </c>
    </row>
    <row r="125" spans="1:12">
      <c r="A125" s="1">
        <f t="shared" si="144"/>
        <v>63</v>
      </c>
      <c r="B125" s="1" t="str">
        <f>INDEX(Scores!$G$2:$G$354, MATCH(Clutch!$A125, Scores!$E$2:$E$354, 0))</f>
        <v>CJ</v>
      </c>
      <c r="C125" s="1" t="s">
        <v>5</v>
      </c>
      <c r="D125" s="1">
        <f>SUMIFS(INDEX(Scores!$H$2:$N$354, 0, MATCH($C125, Scores!$H$1:$N$1, 0)), Scores!$E$2:$E$354, $A125, Scores!$F$2:$F$354, D$1)</f>
        <v>0</v>
      </c>
      <c r="E125" s="1">
        <f>SUMIFS(INDEX(Scores!$H$2:$N$354, 0, MATCH($C125, Scores!$H$1:$N$1, 0)), Scores!$E$2:$E$354, $A125, Scores!$F$2:$F$354, E$1)</f>
        <v>4</v>
      </c>
      <c r="F125" s="1">
        <f>SUMIFS(INDEX(Scores!$H$2:$N$354, 0, MATCH($C125, Scores!$H$1:$N$1, 0)), Scores!$E$2:$E$354, $A125, Scores!$F$2:$F$354, F$1)</f>
        <v>0</v>
      </c>
      <c r="G125" s="1">
        <f>SUMIFS(INDEX(Scores!$H$2:$N$354, 0, MATCH($C125, Scores!$H$1:$N$1, 0)), Scores!$E$2:$E$354, $A125, Scores!$F$2:$F$354, G$1)</f>
        <v>0</v>
      </c>
      <c r="H125" s="1" t="str">
        <f t="shared" si="135"/>
        <v>Caleb</v>
      </c>
      <c r="I125" s="1">
        <f t="shared" ref="I125" si="247">IF($H125=$C125, SUM($D125:$E125)-SUM($D124:$E124), SUM($D125:$E125) - SUM($D124:$F124))</f>
        <v>-5</v>
      </c>
      <c r="J125" s="1">
        <f t="shared" ref="J125" si="248">IF($H125=$C125, SUM($D125:$F125)-SUM($D124:$E124), SUM($D125:$F125)-SUM($D124:$F124))</f>
        <v>-5</v>
      </c>
      <c r="K125" s="1">
        <f t="shared" si="129"/>
        <v>0</v>
      </c>
      <c r="L125" s="1" t="str">
        <f t="shared" si="132"/>
        <v>&lt;-3</v>
      </c>
    </row>
    <row r="126" spans="1:12">
      <c r="A126" s="1">
        <v>65</v>
      </c>
      <c r="B126" s="1" t="str">
        <f>INDEX(Scores!$G$2:$G$354, MATCH(Clutch!$A126, Scores!$E$2:$E$354, 0))</f>
        <v>DCJ</v>
      </c>
      <c r="C126" s="1" t="s">
        <v>4</v>
      </c>
      <c r="D126" s="1">
        <f>SUMIFS(INDEX(Scores!$H$2:$N$354, 0, MATCH($C126, Scores!$H$1:$N$1, 0)), Scores!$E$2:$E$354, $A126, Scores!$F$2:$F$354, D$1)</f>
        <v>2</v>
      </c>
      <c r="E126" s="1">
        <f>SUMIFS(INDEX(Scores!$H$2:$N$354, 0, MATCH($C126, Scores!$H$1:$N$1, 0)), Scores!$E$2:$E$354, $A126, Scores!$F$2:$F$354, E$1)</f>
        <v>3</v>
      </c>
      <c r="F126" s="1">
        <f>SUMIFS(INDEX(Scores!$H$2:$N$354, 0, MATCH($C126, Scores!$H$1:$N$1, 0)), Scores!$E$2:$E$354, $A126, Scores!$F$2:$F$354, F$1)</f>
        <v>2</v>
      </c>
      <c r="G126" s="1">
        <f>SUMIFS(INDEX(Scores!$H$2:$N$354, 0, MATCH($C126, Scores!$H$1:$N$1, 0)), Scores!$E$2:$E$354, $A126, Scores!$F$2:$F$354, G$1)</f>
        <v>0</v>
      </c>
      <c r="H126" s="1" t="str">
        <f t="shared" si="135"/>
        <v>Caleb</v>
      </c>
      <c r="I126" s="1">
        <f t="shared" ref="I126" si="249">IF($H126=$C126, SUM($D126:$E126)-SUM($D127:$E127), SUM($D126:$E126) - SUM($D127:$F127))</f>
        <v>2</v>
      </c>
      <c r="J126" s="1">
        <f t="shared" ref="J126" si="250">IF($H126=$C126, SUM($D126:$F126)-SUM($D127:$E127), SUM($D126:$F126)-SUM($D127:$F127))</f>
        <v>4</v>
      </c>
      <c r="K126" s="1" t="str">
        <f t="shared" si="129"/>
        <v/>
      </c>
      <c r="L126" s="1">
        <f t="shared" si="132"/>
        <v>2</v>
      </c>
    </row>
    <row r="127" spans="1:12">
      <c r="A127" s="1">
        <v>65</v>
      </c>
      <c r="B127" s="1" t="str">
        <f>INDEX(Scores!$G$2:$G$354, MATCH(Clutch!$A127, Scores!$E$2:$E$354, 0))</f>
        <v>DCJ</v>
      </c>
      <c r="C127" s="1" t="s">
        <v>5</v>
      </c>
      <c r="D127" s="1">
        <f>SUMIFS(INDEX(Scores!$H$2:$N$354, 0, MATCH($C127, Scores!$H$1:$N$1, 0)), Scores!$E$2:$E$354, $A127, Scores!$F$2:$F$354, D$1)</f>
        <v>1</v>
      </c>
      <c r="E127" s="1">
        <f>SUMIFS(INDEX(Scores!$H$2:$N$354, 0, MATCH($C127, Scores!$H$1:$N$1, 0)), Scores!$E$2:$E$354, $A127, Scores!$F$2:$F$354, E$1)</f>
        <v>2</v>
      </c>
      <c r="F127" s="1">
        <f>SUMIFS(INDEX(Scores!$H$2:$N$354, 0, MATCH($C127, Scores!$H$1:$N$1, 0)), Scores!$E$2:$E$354, $A127, Scores!$F$2:$F$354, F$1)</f>
        <v>0</v>
      </c>
      <c r="G127" s="1">
        <f>SUMIFS(INDEX(Scores!$H$2:$N$354, 0, MATCH($C127, Scores!$H$1:$N$1, 0)), Scores!$E$2:$E$354, $A127, Scores!$F$2:$F$354, G$1)</f>
        <v>0</v>
      </c>
      <c r="H127" s="1" t="str">
        <f t="shared" si="135"/>
        <v>Caleb</v>
      </c>
      <c r="I127" s="1">
        <f t="shared" ref="I127" si="251">IF($H127=$C127, SUM($D127:$E127)-SUM($D126:$E126), SUM($D127:$E127) - SUM($D126:$F126))</f>
        <v>-4</v>
      </c>
      <c r="J127" s="1">
        <f t="shared" ref="J127" si="252">IF($H127=$C127, SUM($D127:$F127)-SUM($D126:$E126), SUM($D127:$F127)-SUM($D126:$F126))</f>
        <v>-4</v>
      </c>
      <c r="K127" s="1">
        <f t="shared" si="129"/>
        <v>0</v>
      </c>
      <c r="L127" s="1" t="str">
        <f t="shared" si="132"/>
        <v>&lt;-3</v>
      </c>
    </row>
    <row r="128" spans="1:12">
      <c r="A128" s="1">
        <f t="shared" si="144"/>
        <v>66</v>
      </c>
      <c r="B128" s="1" t="str">
        <f>INDEX(Scores!$G$2:$G$354, MATCH(Clutch!$A128, Scores!$E$2:$E$354, 0))</f>
        <v>JC</v>
      </c>
      <c r="C128" s="1" t="s">
        <v>4</v>
      </c>
      <c r="D128" s="1">
        <f>SUMIFS(INDEX(Scores!$H$2:$N$354, 0, MATCH($C128, Scores!$H$1:$N$1, 0)), Scores!$E$2:$E$354, $A128, Scores!$F$2:$F$354, D$1)</f>
        <v>5</v>
      </c>
      <c r="E128" s="1">
        <f>SUMIFS(INDEX(Scores!$H$2:$N$354, 0, MATCH($C128, Scores!$H$1:$N$1, 0)), Scores!$E$2:$E$354, $A128, Scores!$F$2:$F$354, E$1)</f>
        <v>0</v>
      </c>
      <c r="F128" s="1">
        <f>SUMIFS(INDEX(Scores!$H$2:$N$354, 0, MATCH($C128, Scores!$H$1:$N$1, 0)), Scores!$E$2:$E$354, $A128, Scores!$F$2:$F$354, F$1)</f>
        <v>1</v>
      </c>
      <c r="G128" s="1">
        <f>SUMIFS(INDEX(Scores!$H$2:$N$354, 0, MATCH($C128, Scores!$H$1:$N$1, 0)), Scores!$E$2:$E$354, $A128, Scores!$F$2:$F$354, G$1)</f>
        <v>0</v>
      </c>
      <c r="H128" s="1" t="str">
        <f t="shared" si="135"/>
        <v>Joshua</v>
      </c>
      <c r="I128" s="1">
        <f t="shared" ref="I128" si="253">IF($H128=$C128, SUM($D128:$E128)-SUM($D129:$E129), SUM($D128:$E128) - SUM($D129:$F129))</f>
        <v>2</v>
      </c>
      <c r="J128" s="1">
        <f t="shared" ref="J128" si="254">IF($H128=$C128, SUM($D128:$F128)-SUM($D129:$E129), SUM($D128:$F128)-SUM($D129:$F129))</f>
        <v>3</v>
      </c>
      <c r="K128" s="1" t="str">
        <f t="shared" si="129"/>
        <v/>
      </c>
      <c r="L128" s="1">
        <f t="shared" si="132"/>
        <v>2</v>
      </c>
    </row>
    <row r="129" spans="1:12">
      <c r="A129" s="1">
        <f t="shared" si="144"/>
        <v>66</v>
      </c>
      <c r="B129" s="1" t="str">
        <f>INDEX(Scores!$G$2:$G$354, MATCH(Clutch!$A129, Scores!$E$2:$E$354, 0))</f>
        <v>JC</v>
      </c>
      <c r="C129" s="1" t="s">
        <v>5</v>
      </c>
      <c r="D129" s="1">
        <f>SUMIFS(INDEX(Scores!$H$2:$N$354, 0, MATCH($C129, Scores!$H$1:$N$1, 0)), Scores!$E$2:$E$354, $A129, Scores!$F$2:$F$354, D$1)</f>
        <v>1</v>
      </c>
      <c r="E129" s="1">
        <f>SUMIFS(INDEX(Scores!$H$2:$N$354, 0, MATCH($C129, Scores!$H$1:$N$1, 0)), Scores!$E$2:$E$354, $A129, Scores!$F$2:$F$354, E$1)</f>
        <v>2</v>
      </c>
      <c r="F129" s="1">
        <f>SUMIFS(INDEX(Scores!$H$2:$N$354, 0, MATCH($C129, Scores!$H$1:$N$1, 0)), Scores!$E$2:$E$354, $A129, Scores!$F$2:$F$354, F$1)</f>
        <v>0</v>
      </c>
      <c r="G129" s="1">
        <f>SUMIFS(INDEX(Scores!$H$2:$N$354, 0, MATCH($C129, Scores!$H$1:$N$1, 0)), Scores!$E$2:$E$354, $A129, Scores!$F$2:$F$354, G$1)</f>
        <v>0</v>
      </c>
      <c r="H129" s="1" t="str">
        <f t="shared" si="135"/>
        <v>Joshua</v>
      </c>
      <c r="I129" s="1">
        <f t="shared" ref="I129" si="255">IF($H129=$C129, SUM($D129:$E129)-SUM($D128:$E128), SUM($D129:$E129) - SUM($D128:$F128))</f>
        <v>-2</v>
      </c>
      <c r="J129" s="1">
        <f t="shared" ref="J129" si="256">IF($H129=$C129, SUM($D129:$F129)-SUM($D128:$E128), SUM($D129:$F129)-SUM($D128:$F128))</f>
        <v>-2</v>
      </c>
      <c r="K129" s="1">
        <f t="shared" si="129"/>
        <v>0</v>
      </c>
      <c r="L129" s="1">
        <f t="shared" si="132"/>
        <v>-2</v>
      </c>
    </row>
    <row r="130" spans="1:12">
      <c r="A130" s="1">
        <f t="shared" si="144"/>
        <v>67</v>
      </c>
      <c r="B130" s="1" t="str">
        <f>INDEX(Scores!$G$2:$G$354, MATCH(Clutch!$A130, Scores!$E$2:$E$354, 0))</f>
        <v>CJ</v>
      </c>
      <c r="C130" s="1" t="s">
        <v>4</v>
      </c>
      <c r="D130" s="1">
        <f>SUMIFS(INDEX(Scores!$H$2:$N$354, 0, MATCH($C130, Scores!$H$1:$N$1, 0)), Scores!$E$2:$E$354, $A130, Scores!$F$2:$F$354, D$1)</f>
        <v>5</v>
      </c>
      <c r="E130" s="1">
        <f>SUMIFS(INDEX(Scores!$H$2:$N$354, 0, MATCH($C130, Scores!$H$1:$N$1, 0)), Scores!$E$2:$E$354, $A130, Scores!$F$2:$F$354, E$1)</f>
        <v>0</v>
      </c>
      <c r="F130" s="1">
        <f>SUMIFS(INDEX(Scores!$H$2:$N$354, 0, MATCH($C130, Scores!$H$1:$N$1, 0)), Scores!$E$2:$E$354, $A130, Scores!$F$2:$F$354, F$1)</f>
        <v>6</v>
      </c>
      <c r="G130" s="1">
        <f>SUMIFS(INDEX(Scores!$H$2:$N$354, 0, MATCH($C130, Scores!$H$1:$N$1, 0)), Scores!$E$2:$E$354, $A130, Scores!$F$2:$F$354, G$1)</f>
        <v>0</v>
      </c>
      <c r="H130" s="1" t="str">
        <f t="shared" ref="H130:H171" si="257">IF(FIND("C", B130) &lt; FIND("J", B130), "Caleb", "Joshua")</f>
        <v>Caleb</v>
      </c>
      <c r="I130" s="1">
        <f t="shared" ref="I130" si="258">IF($H130=$C130, SUM($D130:$E130)-SUM($D131:$E131), SUM($D130:$E130) - SUM($D131:$F131))</f>
        <v>3</v>
      </c>
      <c r="J130" s="1">
        <f t="shared" ref="J130" si="259">IF($H130=$C130, SUM($D130:$F130)-SUM($D131:$E131), SUM($D130:$F130)-SUM($D131:$F131))</f>
        <v>9</v>
      </c>
      <c r="K130" s="1" t="str">
        <f t="shared" si="129"/>
        <v/>
      </c>
      <c r="L130" s="1">
        <f t="shared" si="132"/>
        <v>3</v>
      </c>
    </row>
    <row r="131" spans="1:12">
      <c r="A131" s="1">
        <f t="shared" si="144"/>
        <v>67</v>
      </c>
      <c r="B131" s="1" t="str">
        <f>INDEX(Scores!$G$2:$G$354, MATCH(Clutch!$A131, Scores!$E$2:$E$354, 0))</f>
        <v>CJ</v>
      </c>
      <c r="C131" s="1" t="s">
        <v>5</v>
      </c>
      <c r="D131" s="1">
        <f>SUMIFS(INDEX(Scores!$H$2:$N$354, 0, MATCH($C131, Scores!$H$1:$N$1, 0)), Scores!$E$2:$E$354, $A131, Scores!$F$2:$F$354, D$1)</f>
        <v>1</v>
      </c>
      <c r="E131" s="1">
        <f>SUMIFS(INDEX(Scores!$H$2:$N$354, 0, MATCH($C131, Scores!$H$1:$N$1, 0)), Scores!$E$2:$E$354, $A131, Scores!$F$2:$F$354, E$1)</f>
        <v>1</v>
      </c>
      <c r="F131" s="1">
        <f>SUMIFS(INDEX(Scores!$H$2:$N$354, 0, MATCH($C131, Scores!$H$1:$N$1, 0)), Scores!$E$2:$E$354, $A131, Scores!$F$2:$F$354, F$1)</f>
        <v>1</v>
      </c>
      <c r="G131" s="1">
        <f>SUMIFS(INDEX(Scores!$H$2:$N$354, 0, MATCH($C131, Scores!$H$1:$N$1, 0)), Scores!$E$2:$E$354, $A131, Scores!$F$2:$F$354, G$1)</f>
        <v>0</v>
      </c>
      <c r="H131" s="1" t="str">
        <f t="shared" si="257"/>
        <v>Caleb</v>
      </c>
      <c r="I131" s="1">
        <f t="shared" ref="I131" si="260">IF($H131=$C131, SUM($D131:$E131)-SUM($D130:$E130), SUM($D131:$E131) - SUM($D130:$F130))</f>
        <v>-9</v>
      </c>
      <c r="J131" s="1">
        <f t="shared" ref="J131" si="261">IF($H131=$C131, SUM($D131:$F131)-SUM($D130:$E130), SUM($D131:$F131)-SUM($D130:$F130))</f>
        <v>-8</v>
      </c>
      <c r="K131" s="1">
        <f t="shared" ref="K131:K171" si="262">IF(I131&lt;=0,IF(J131&gt;=0,1,0),"")</f>
        <v>0</v>
      </c>
      <c r="L131" s="1" t="str">
        <f t="shared" si="132"/>
        <v>&lt;-3</v>
      </c>
    </row>
    <row r="132" spans="1:12">
      <c r="A132" s="1">
        <f t="shared" si="144"/>
        <v>68</v>
      </c>
      <c r="B132" s="1" t="str">
        <f>INDEX(Scores!$G$2:$G$354, MATCH(Clutch!$A132, Scores!$E$2:$E$354, 0))</f>
        <v>JCQ</v>
      </c>
      <c r="C132" s="1" t="s">
        <v>4</v>
      </c>
      <c r="D132" s="1">
        <f>SUMIFS(INDEX(Scores!$H$2:$N$354, 0, MATCH($C132, Scores!$H$1:$N$1, 0)), Scores!$E$2:$E$354, $A132, Scores!$F$2:$F$354, D$1)</f>
        <v>3</v>
      </c>
      <c r="E132" s="1">
        <f>SUMIFS(INDEX(Scores!$H$2:$N$354, 0, MATCH($C132, Scores!$H$1:$N$1, 0)), Scores!$E$2:$E$354, $A132, Scores!$F$2:$F$354, E$1)</f>
        <v>3</v>
      </c>
      <c r="F132" s="1">
        <f>SUMIFS(INDEX(Scores!$H$2:$N$354, 0, MATCH($C132, Scores!$H$1:$N$1, 0)), Scores!$E$2:$E$354, $A132, Scores!$F$2:$F$354, F$1)</f>
        <v>4</v>
      </c>
      <c r="G132" s="1">
        <f>SUMIFS(INDEX(Scores!$H$2:$N$354, 0, MATCH($C132, Scores!$H$1:$N$1, 0)), Scores!$E$2:$E$354, $A132, Scores!$F$2:$F$354, G$1)</f>
        <v>0</v>
      </c>
      <c r="H132" s="1" t="str">
        <f t="shared" si="257"/>
        <v>Joshua</v>
      </c>
      <c r="I132" s="1">
        <f t="shared" ref="I132" si="263">IF($H132=$C132, SUM($D132:$E132)-SUM($D133:$E133), SUM($D132:$E132) - SUM($D133:$F133))</f>
        <v>5</v>
      </c>
      <c r="J132" s="1">
        <f t="shared" ref="J132" si="264">IF($H132=$C132, SUM($D132:$F132)-SUM($D133:$E133), SUM($D132:$F132)-SUM($D133:$F133))</f>
        <v>9</v>
      </c>
      <c r="K132" s="1" t="str">
        <f t="shared" si="262"/>
        <v/>
      </c>
      <c r="L132" s="1" t="str">
        <f t="shared" ref="L132:L171" si="265">IF(I132&gt;3, "&gt;3", IF(I132&lt;-3, "&lt;-3", I132))</f>
        <v>&gt;3</v>
      </c>
    </row>
    <row r="133" spans="1:12">
      <c r="A133" s="1">
        <f t="shared" si="144"/>
        <v>68</v>
      </c>
      <c r="B133" s="1" t="str">
        <f>INDEX(Scores!$G$2:$G$354, MATCH(Clutch!$A133, Scores!$E$2:$E$354, 0))</f>
        <v>JCQ</v>
      </c>
      <c r="C133" s="1" t="s">
        <v>5</v>
      </c>
      <c r="D133" s="1">
        <f>SUMIFS(INDEX(Scores!$H$2:$N$354, 0, MATCH($C133, Scores!$H$1:$N$1, 0)), Scores!$E$2:$E$354, $A133, Scores!$F$2:$F$354, D$1)</f>
        <v>1</v>
      </c>
      <c r="E133" s="1">
        <f>SUMIFS(INDEX(Scores!$H$2:$N$354, 0, MATCH($C133, Scores!$H$1:$N$1, 0)), Scores!$E$2:$E$354, $A133, Scores!$F$2:$F$354, E$1)</f>
        <v>0</v>
      </c>
      <c r="F133" s="1">
        <f>SUMIFS(INDEX(Scores!$H$2:$N$354, 0, MATCH($C133, Scores!$H$1:$N$1, 0)), Scores!$E$2:$E$354, $A133, Scores!$F$2:$F$354, F$1)</f>
        <v>0</v>
      </c>
      <c r="G133" s="1">
        <f>SUMIFS(INDEX(Scores!$H$2:$N$354, 0, MATCH($C133, Scores!$H$1:$N$1, 0)), Scores!$E$2:$E$354, $A133, Scores!$F$2:$F$354, G$1)</f>
        <v>0</v>
      </c>
      <c r="H133" s="1" t="str">
        <f t="shared" si="257"/>
        <v>Joshua</v>
      </c>
      <c r="I133" s="1">
        <f t="shared" ref="I133" si="266">IF($H133=$C133, SUM($D133:$E133)-SUM($D132:$E132), SUM($D133:$E133) - SUM($D132:$F132))</f>
        <v>-5</v>
      </c>
      <c r="J133" s="1">
        <f t="shared" ref="J133" si="267">IF($H133=$C133, SUM($D133:$F133)-SUM($D132:$E132), SUM($D133:$F133)-SUM($D132:$F132))</f>
        <v>-5</v>
      </c>
      <c r="K133" s="1">
        <f t="shared" si="262"/>
        <v>0</v>
      </c>
      <c r="L133" s="1" t="str">
        <f t="shared" si="265"/>
        <v>&lt;-3</v>
      </c>
    </row>
    <row r="134" spans="1:12">
      <c r="A134" s="1">
        <f t="shared" ref="A134:A195" si="268">A132+1</f>
        <v>69</v>
      </c>
      <c r="B134" s="1" t="str">
        <f>INDEX(Scores!$G$2:$G$354, MATCH(Clutch!$A134, Scores!$E$2:$E$354, 0))</f>
        <v>CJQ</v>
      </c>
      <c r="C134" s="1" t="s">
        <v>4</v>
      </c>
      <c r="D134" s="1">
        <f>SUMIFS(INDEX(Scores!$H$2:$N$354, 0, MATCH($C134, Scores!$H$1:$N$1, 0)), Scores!$E$2:$E$354, $A134, Scores!$F$2:$F$354, D$1)</f>
        <v>2</v>
      </c>
      <c r="E134" s="1">
        <f>SUMIFS(INDEX(Scores!$H$2:$N$354, 0, MATCH($C134, Scores!$H$1:$N$1, 0)), Scores!$E$2:$E$354, $A134, Scores!$F$2:$F$354, E$1)</f>
        <v>3</v>
      </c>
      <c r="F134" s="1">
        <f>SUMIFS(INDEX(Scores!$H$2:$N$354, 0, MATCH($C134, Scores!$H$1:$N$1, 0)), Scores!$E$2:$E$354, $A134, Scores!$F$2:$F$354, F$1)</f>
        <v>6</v>
      </c>
      <c r="G134" s="1">
        <f>SUMIFS(INDEX(Scores!$H$2:$N$354, 0, MATCH($C134, Scores!$H$1:$N$1, 0)), Scores!$E$2:$E$354, $A134, Scores!$F$2:$F$354, G$1)</f>
        <v>0</v>
      </c>
      <c r="H134" s="1" t="str">
        <f t="shared" si="257"/>
        <v>Caleb</v>
      </c>
      <c r="I134" s="1">
        <f t="shared" ref="I134" si="269">IF($H134=$C134, SUM($D134:$E134)-SUM($D135:$E135), SUM($D134:$E134) - SUM($D135:$F135))</f>
        <v>3</v>
      </c>
      <c r="J134" s="1">
        <f t="shared" ref="J134" si="270">IF($H134=$C134, SUM($D134:$F134)-SUM($D135:$E135), SUM($D134:$F134)-SUM($D135:$F135))</f>
        <v>9</v>
      </c>
      <c r="K134" s="1" t="str">
        <f t="shared" si="262"/>
        <v/>
      </c>
      <c r="L134" s="1">
        <f t="shared" si="265"/>
        <v>3</v>
      </c>
    </row>
    <row r="135" spans="1:12">
      <c r="A135" s="1">
        <f t="shared" si="268"/>
        <v>69</v>
      </c>
      <c r="B135" s="1" t="str">
        <f>INDEX(Scores!$G$2:$G$354, MATCH(Clutch!$A135, Scores!$E$2:$E$354, 0))</f>
        <v>CJQ</v>
      </c>
      <c r="C135" s="1" t="s">
        <v>5</v>
      </c>
      <c r="D135" s="1">
        <f>SUMIFS(INDEX(Scores!$H$2:$N$354, 0, MATCH($C135, Scores!$H$1:$N$1, 0)), Scores!$E$2:$E$354, $A135, Scores!$F$2:$F$354, D$1)</f>
        <v>0</v>
      </c>
      <c r="E135" s="1">
        <f>SUMIFS(INDEX(Scores!$H$2:$N$354, 0, MATCH($C135, Scores!$H$1:$N$1, 0)), Scores!$E$2:$E$354, $A135, Scores!$F$2:$F$354, E$1)</f>
        <v>2</v>
      </c>
      <c r="F135" s="1">
        <f>SUMIFS(INDEX(Scores!$H$2:$N$354, 0, MATCH($C135, Scores!$H$1:$N$1, 0)), Scores!$E$2:$E$354, $A135, Scores!$F$2:$F$354, F$1)</f>
        <v>3</v>
      </c>
      <c r="G135" s="1">
        <f>SUMIFS(INDEX(Scores!$H$2:$N$354, 0, MATCH($C135, Scores!$H$1:$N$1, 0)), Scores!$E$2:$E$354, $A135, Scores!$F$2:$F$354, G$1)</f>
        <v>0</v>
      </c>
      <c r="H135" s="1" t="str">
        <f t="shared" si="257"/>
        <v>Caleb</v>
      </c>
      <c r="I135" s="1">
        <f t="shared" ref="I135" si="271">IF($H135=$C135, SUM($D135:$E135)-SUM($D134:$E134), SUM($D135:$E135) - SUM($D134:$F134))</f>
        <v>-9</v>
      </c>
      <c r="J135" s="1">
        <f t="shared" ref="J135" si="272">IF($H135=$C135, SUM($D135:$F135)-SUM($D134:$E134), SUM($D135:$F135)-SUM($D134:$F134))</f>
        <v>-6</v>
      </c>
      <c r="K135" s="1">
        <f t="shared" si="262"/>
        <v>0</v>
      </c>
      <c r="L135" s="1" t="str">
        <f t="shared" si="265"/>
        <v>&lt;-3</v>
      </c>
    </row>
    <row r="136" spans="1:12">
      <c r="A136" s="1">
        <f t="shared" si="268"/>
        <v>70</v>
      </c>
      <c r="B136" s="1" t="str">
        <f>INDEX(Scores!$G$2:$G$354, MATCH(Clutch!$A136, Scores!$E$2:$E$354, 0))</f>
        <v>JC</v>
      </c>
      <c r="C136" s="1" t="s">
        <v>4</v>
      </c>
      <c r="D136" s="1">
        <f>SUMIFS(INDEX(Scores!$H$2:$N$354, 0, MATCH($C136, Scores!$H$1:$N$1, 0)), Scores!$E$2:$E$354, $A136, Scores!$F$2:$F$354, D$1)</f>
        <v>0</v>
      </c>
      <c r="E136" s="1">
        <f>SUMIFS(INDEX(Scores!$H$2:$N$354, 0, MATCH($C136, Scores!$H$1:$N$1, 0)), Scores!$E$2:$E$354, $A136, Scores!$F$2:$F$354, E$1)</f>
        <v>5</v>
      </c>
      <c r="F136" s="1">
        <f>SUMIFS(INDEX(Scores!$H$2:$N$354, 0, MATCH($C136, Scores!$H$1:$N$1, 0)), Scores!$E$2:$E$354, $A136, Scores!$F$2:$F$354, F$1)</f>
        <v>4</v>
      </c>
      <c r="G136" s="1">
        <f>SUMIFS(INDEX(Scores!$H$2:$N$354, 0, MATCH($C136, Scores!$H$1:$N$1, 0)), Scores!$E$2:$E$354, $A136, Scores!$F$2:$F$354, G$1)</f>
        <v>0</v>
      </c>
      <c r="H136" s="1" t="str">
        <f t="shared" si="257"/>
        <v>Joshua</v>
      </c>
      <c r="I136" s="1">
        <f t="shared" ref="I136" si="273">IF($H136=$C136, SUM($D136:$E136)-SUM($D137:$E137), SUM($D136:$E136) - SUM($D137:$F137))</f>
        <v>-2</v>
      </c>
      <c r="J136" s="1">
        <f t="shared" ref="J136" si="274">IF($H136=$C136, SUM($D136:$F136)-SUM($D137:$E137), SUM($D136:$F136)-SUM($D137:$F137))</f>
        <v>2</v>
      </c>
      <c r="K136" s="1">
        <f t="shared" si="262"/>
        <v>1</v>
      </c>
      <c r="L136" s="1">
        <f t="shared" si="265"/>
        <v>-2</v>
      </c>
    </row>
    <row r="137" spans="1:12">
      <c r="A137" s="1">
        <f t="shared" si="268"/>
        <v>70</v>
      </c>
      <c r="B137" s="1" t="str">
        <f>INDEX(Scores!$G$2:$G$354, MATCH(Clutch!$A137, Scores!$E$2:$E$354, 0))</f>
        <v>JC</v>
      </c>
      <c r="C137" s="1" t="s">
        <v>5</v>
      </c>
      <c r="D137" s="1">
        <f>SUMIFS(INDEX(Scores!$H$2:$N$354, 0, MATCH($C137, Scores!$H$1:$N$1, 0)), Scores!$E$2:$E$354, $A137, Scores!$F$2:$F$354, D$1)</f>
        <v>4</v>
      </c>
      <c r="E137" s="1">
        <f>SUMIFS(INDEX(Scores!$H$2:$N$354, 0, MATCH($C137, Scores!$H$1:$N$1, 0)), Scores!$E$2:$E$354, $A137, Scores!$F$2:$F$354, E$1)</f>
        <v>2</v>
      </c>
      <c r="F137" s="1">
        <f>SUMIFS(INDEX(Scores!$H$2:$N$354, 0, MATCH($C137, Scores!$H$1:$N$1, 0)), Scores!$E$2:$E$354, $A137, Scores!$F$2:$F$354, F$1)</f>
        <v>1</v>
      </c>
      <c r="G137" s="1">
        <f>SUMIFS(INDEX(Scores!$H$2:$N$354, 0, MATCH($C137, Scores!$H$1:$N$1, 0)), Scores!$E$2:$E$354, $A137, Scores!$F$2:$F$354, G$1)</f>
        <v>0</v>
      </c>
      <c r="H137" s="1" t="str">
        <f t="shared" si="257"/>
        <v>Joshua</v>
      </c>
      <c r="I137" s="1">
        <f t="shared" ref="I137" si="275">IF($H137=$C137, SUM($D137:$E137)-SUM($D136:$E136), SUM($D137:$E137) - SUM($D136:$F136))</f>
        <v>1</v>
      </c>
      <c r="J137" s="1">
        <f t="shared" ref="J137" si="276">IF($H137=$C137, SUM($D137:$F137)-SUM($D136:$E136), SUM($D137:$F137)-SUM($D136:$F136))</f>
        <v>2</v>
      </c>
      <c r="K137" s="1" t="str">
        <f t="shared" si="262"/>
        <v/>
      </c>
      <c r="L137" s="1">
        <f t="shared" si="265"/>
        <v>1</v>
      </c>
    </row>
    <row r="138" spans="1:12">
      <c r="A138" s="1">
        <f t="shared" si="268"/>
        <v>71</v>
      </c>
      <c r="B138" s="1" t="str">
        <f>INDEX(Scores!$G$2:$G$354, MATCH(Clutch!$A138, Scores!$E$2:$E$354, 0))</f>
        <v>CJ</v>
      </c>
      <c r="C138" s="1" t="s">
        <v>4</v>
      </c>
      <c r="D138" s="1">
        <f>SUMIFS(INDEX(Scores!$H$2:$N$354, 0, MATCH($C138, Scores!$H$1:$N$1, 0)), Scores!$E$2:$E$354, $A138, Scores!$F$2:$F$354, D$1)</f>
        <v>8</v>
      </c>
      <c r="E138" s="1">
        <f>SUMIFS(INDEX(Scores!$H$2:$N$354, 0, MATCH($C138, Scores!$H$1:$N$1, 0)), Scores!$E$2:$E$354, $A138, Scores!$F$2:$F$354, E$1)</f>
        <v>2</v>
      </c>
      <c r="F138" s="1">
        <f>SUMIFS(INDEX(Scores!$H$2:$N$354, 0, MATCH($C138, Scores!$H$1:$N$1, 0)), Scores!$E$2:$E$354, $A138, Scores!$F$2:$F$354, F$1)</f>
        <v>3</v>
      </c>
      <c r="G138" s="1">
        <f>SUMIFS(INDEX(Scores!$H$2:$N$354, 0, MATCH($C138, Scores!$H$1:$N$1, 0)), Scores!$E$2:$E$354, $A138, Scores!$F$2:$F$354, G$1)</f>
        <v>0</v>
      </c>
      <c r="H138" s="1" t="str">
        <f t="shared" si="257"/>
        <v>Caleb</v>
      </c>
      <c r="I138" s="1">
        <f t="shared" ref="I138" si="277">IF($H138=$C138, SUM($D138:$E138)-SUM($D139:$E139), SUM($D138:$E138) - SUM($D139:$F139))</f>
        <v>5</v>
      </c>
      <c r="J138" s="1">
        <f t="shared" ref="J138" si="278">IF($H138=$C138, SUM($D138:$F138)-SUM($D139:$E139), SUM($D138:$F138)-SUM($D139:$F139))</f>
        <v>8</v>
      </c>
      <c r="K138" s="1" t="str">
        <f t="shared" si="262"/>
        <v/>
      </c>
      <c r="L138" s="1" t="str">
        <f t="shared" si="265"/>
        <v>&gt;3</v>
      </c>
    </row>
    <row r="139" spans="1:12">
      <c r="A139" s="1">
        <f t="shared" si="268"/>
        <v>71</v>
      </c>
      <c r="B139" s="1" t="str">
        <f>INDEX(Scores!$G$2:$G$354, MATCH(Clutch!$A139, Scores!$E$2:$E$354, 0))</f>
        <v>CJ</v>
      </c>
      <c r="C139" s="1" t="s">
        <v>5</v>
      </c>
      <c r="D139" s="1">
        <f>SUMIFS(INDEX(Scores!$H$2:$N$354, 0, MATCH($C139, Scores!$H$1:$N$1, 0)), Scores!$E$2:$E$354, $A139, Scores!$F$2:$F$354, D$1)</f>
        <v>3</v>
      </c>
      <c r="E139" s="1">
        <f>SUMIFS(INDEX(Scores!$H$2:$N$354, 0, MATCH($C139, Scores!$H$1:$N$1, 0)), Scores!$E$2:$E$354, $A139, Scores!$F$2:$F$354, E$1)</f>
        <v>2</v>
      </c>
      <c r="F139" s="1">
        <f>SUMIFS(INDEX(Scores!$H$2:$N$354, 0, MATCH($C139, Scores!$H$1:$N$1, 0)), Scores!$E$2:$E$354, $A139, Scores!$F$2:$F$354, F$1)</f>
        <v>3</v>
      </c>
      <c r="G139" s="1">
        <f>SUMIFS(INDEX(Scores!$H$2:$N$354, 0, MATCH($C139, Scores!$H$1:$N$1, 0)), Scores!$E$2:$E$354, $A139, Scores!$F$2:$F$354, G$1)</f>
        <v>0</v>
      </c>
      <c r="H139" s="1" t="str">
        <f t="shared" si="257"/>
        <v>Caleb</v>
      </c>
      <c r="I139" s="1">
        <f t="shared" ref="I139" si="279">IF($H139=$C139, SUM($D139:$E139)-SUM($D138:$E138), SUM($D139:$E139) - SUM($D138:$F138))</f>
        <v>-8</v>
      </c>
      <c r="J139" s="1">
        <f t="shared" ref="J139" si="280">IF($H139=$C139, SUM($D139:$F139)-SUM($D138:$E138), SUM($D139:$F139)-SUM($D138:$F138))</f>
        <v>-5</v>
      </c>
      <c r="K139" s="1">
        <f t="shared" si="262"/>
        <v>0</v>
      </c>
      <c r="L139" s="1" t="str">
        <f t="shared" si="265"/>
        <v>&lt;-3</v>
      </c>
    </row>
    <row r="140" spans="1:12">
      <c r="A140" s="1">
        <f t="shared" si="268"/>
        <v>72</v>
      </c>
      <c r="B140" s="1" t="str">
        <f>INDEX(Scores!$G$2:$G$354, MATCH(Clutch!$A140, Scores!$E$2:$E$354, 0))</f>
        <v>DCJ</v>
      </c>
      <c r="C140" s="1" t="s">
        <v>4</v>
      </c>
      <c r="D140" s="1">
        <f>SUMIFS(INDEX(Scores!$H$2:$N$354, 0, MATCH($C140, Scores!$H$1:$N$1, 0)), Scores!$E$2:$E$354, $A140, Scores!$F$2:$F$354, D$1)</f>
        <v>3</v>
      </c>
      <c r="E140" s="1">
        <f>SUMIFS(INDEX(Scores!$H$2:$N$354, 0, MATCH($C140, Scores!$H$1:$N$1, 0)), Scores!$E$2:$E$354, $A140, Scores!$F$2:$F$354, E$1)</f>
        <v>0</v>
      </c>
      <c r="F140" s="1">
        <f>SUMIFS(INDEX(Scores!$H$2:$N$354, 0, MATCH($C140, Scores!$H$1:$N$1, 0)), Scores!$E$2:$E$354, $A140, Scores!$F$2:$F$354, F$1)</f>
        <v>1</v>
      </c>
      <c r="G140" s="1">
        <f>SUMIFS(INDEX(Scores!$H$2:$N$354, 0, MATCH($C140, Scores!$H$1:$N$1, 0)), Scores!$E$2:$E$354, $A140, Scores!$F$2:$F$354, G$1)</f>
        <v>0</v>
      </c>
      <c r="H140" s="1" t="str">
        <f t="shared" si="257"/>
        <v>Caleb</v>
      </c>
      <c r="I140" s="1">
        <f t="shared" ref="I140" si="281">IF($H140=$C140, SUM($D140:$E140)-SUM($D141:$E141), SUM($D140:$E140) - SUM($D141:$F141))</f>
        <v>2</v>
      </c>
      <c r="J140" s="1">
        <f t="shared" ref="J140" si="282">IF($H140=$C140, SUM($D140:$F140)-SUM($D141:$E141), SUM($D140:$F140)-SUM($D141:$F141))</f>
        <v>3</v>
      </c>
      <c r="K140" s="1" t="str">
        <f t="shared" si="262"/>
        <v/>
      </c>
      <c r="L140" s="1">
        <f t="shared" si="265"/>
        <v>2</v>
      </c>
    </row>
    <row r="141" spans="1:12">
      <c r="A141" s="1">
        <f t="shared" si="268"/>
        <v>72</v>
      </c>
      <c r="B141" s="1" t="str">
        <f>INDEX(Scores!$G$2:$G$354, MATCH(Clutch!$A141, Scores!$E$2:$E$354, 0))</f>
        <v>DCJ</v>
      </c>
      <c r="C141" s="1" t="s">
        <v>5</v>
      </c>
      <c r="D141" s="1">
        <f>SUMIFS(INDEX(Scores!$H$2:$N$354, 0, MATCH($C141, Scores!$H$1:$N$1, 0)), Scores!$E$2:$E$354, $A141, Scores!$F$2:$F$354, D$1)</f>
        <v>0</v>
      </c>
      <c r="E141" s="1">
        <f>SUMIFS(INDEX(Scores!$H$2:$N$354, 0, MATCH($C141, Scores!$H$1:$N$1, 0)), Scores!$E$2:$E$354, $A141, Scores!$F$2:$F$354, E$1)</f>
        <v>1</v>
      </c>
      <c r="F141" s="1">
        <f>SUMIFS(INDEX(Scores!$H$2:$N$354, 0, MATCH($C141, Scores!$H$1:$N$1, 0)), Scores!$E$2:$E$354, $A141, Scores!$F$2:$F$354, F$1)</f>
        <v>0</v>
      </c>
      <c r="G141" s="1">
        <f>SUMIFS(INDEX(Scores!$H$2:$N$354, 0, MATCH($C141, Scores!$H$1:$N$1, 0)), Scores!$E$2:$E$354, $A141, Scores!$F$2:$F$354, G$1)</f>
        <v>0</v>
      </c>
      <c r="H141" s="1" t="str">
        <f t="shared" si="257"/>
        <v>Caleb</v>
      </c>
      <c r="I141" s="1">
        <f t="shared" ref="I141" si="283">IF($H141=$C141, SUM($D141:$E141)-SUM($D140:$E140), SUM($D141:$E141) - SUM($D140:$F140))</f>
        <v>-3</v>
      </c>
      <c r="J141" s="1">
        <f t="shared" ref="J141" si="284">IF($H141=$C141, SUM($D141:$F141)-SUM($D140:$E140), SUM($D141:$F141)-SUM($D140:$F140))</f>
        <v>-3</v>
      </c>
      <c r="K141" s="1">
        <f t="shared" si="262"/>
        <v>0</v>
      </c>
      <c r="L141" s="1">
        <f t="shared" si="265"/>
        <v>-3</v>
      </c>
    </row>
    <row r="142" spans="1:12">
      <c r="A142" s="1">
        <f t="shared" si="268"/>
        <v>73</v>
      </c>
      <c r="B142" s="1" t="str">
        <f>INDEX(Scores!$G$2:$G$354, MATCH(Clutch!$A142, Scores!$E$2:$E$354, 0))</f>
        <v>JC</v>
      </c>
      <c r="C142" s="1" t="s">
        <v>4</v>
      </c>
      <c r="D142" s="1">
        <f>SUMIFS(INDEX(Scores!$H$2:$N$354, 0, MATCH($C142, Scores!$H$1:$N$1, 0)), Scores!$E$2:$E$354, $A142, Scores!$F$2:$F$354, D$1)</f>
        <v>1</v>
      </c>
      <c r="E142" s="1">
        <f>SUMIFS(INDEX(Scores!$H$2:$N$354, 0, MATCH($C142, Scores!$H$1:$N$1, 0)), Scores!$E$2:$E$354, $A142, Scores!$F$2:$F$354, E$1)</f>
        <v>0</v>
      </c>
      <c r="F142" s="1">
        <f>SUMIFS(INDEX(Scores!$H$2:$N$354, 0, MATCH($C142, Scores!$H$1:$N$1, 0)), Scores!$E$2:$E$354, $A142, Scores!$F$2:$F$354, F$1)</f>
        <v>1</v>
      </c>
      <c r="G142" s="1">
        <f>SUMIFS(INDEX(Scores!$H$2:$N$354, 0, MATCH($C142, Scores!$H$1:$N$1, 0)), Scores!$E$2:$E$354, $A142, Scores!$F$2:$F$354, G$1)</f>
        <v>0</v>
      </c>
      <c r="H142" s="1" t="str">
        <f t="shared" si="257"/>
        <v>Joshua</v>
      </c>
      <c r="I142" s="1">
        <f t="shared" ref="I142" si="285">IF($H142=$C142, SUM($D142:$E142)-SUM($D143:$E143), SUM($D142:$E142) - SUM($D143:$F143))</f>
        <v>-9</v>
      </c>
      <c r="J142" s="1">
        <f t="shared" ref="J142" si="286">IF($H142=$C142, SUM($D142:$F142)-SUM($D143:$E143), SUM($D142:$F142)-SUM($D143:$F143))</f>
        <v>-8</v>
      </c>
      <c r="K142" s="1">
        <f t="shared" si="262"/>
        <v>0</v>
      </c>
      <c r="L142" s="1" t="str">
        <f t="shared" si="265"/>
        <v>&lt;-3</v>
      </c>
    </row>
    <row r="143" spans="1:12">
      <c r="A143" s="1">
        <f t="shared" si="268"/>
        <v>73</v>
      </c>
      <c r="B143" s="1" t="str">
        <f>INDEX(Scores!$G$2:$G$354, MATCH(Clutch!$A143, Scores!$E$2:$E$354, 0))</f>
        <v>JC</v>
      </c>
      <c r="C143" s="1" t="s">
        <v>5</v>
      </c>
      <c r="D143" s="1">
        <f>SUMIFS(INDEX(Scores!$H$2:$N$354, 0, MATCH($C143, Scores!$H$1:$N$1, 0)), Scores!$E$2:$E$354, $A143, Scores!$F$2:$F$354, D$1)</f>
        <v>6</v>
      </c>
      <c r="E143" s="1">
        <f>SUMIFS(INDEX(Scores!$H$2:$N$354, 0, MATCH($C143, Scores!$H$1:$N$1, 0)), Scores!$E$2:$E$354, $A143, Scores!$F$2:$F$354, E$1)</f>
        <v>4</v>
      </c>
      <c r="F143" s="1">
        <f>SUMIFS(INDEX(Scores!$H$2:$N$354, 0, MATCH($C143, Scores!$H$1:$N$1, 0)), Scores!$E$2:$E$354, $A143, Scores!$F$2:$F$354, F$1)</f>
        <v>0</v>
      </c>
      <c r="G143" s="1">
        <f>SUMIFS(INDEX(Scores!$H$2:$N$354, 0, MATCH($C143, Scores!$H$1:$N$1, 0)), Scores!$E$2:$E$354, $A143, Scores!$F$2:$F$354, G$1)</f>
        <v>0</v>
      </c>
      <c r="H143" s="1" t="str">
        <f t="shared" si="257"/>
        <v>Joshua</v>
      </c>
      <c r="I143" s="1">
        <f t="shared" ref="I143" si="287">IF($H143=$C143, SUM($D143:$E143)-SUM($D142:$E142), SUM($D143:$E143) - SUM($D142:$F142))</f>
        <v>9</v>
      </c>
      <c r="J143" s="1">
        <f t="shared" ref="J143" si="288">IF($H143=$C143, SUM($D143:$F143)-SUM($D142:$E142), SUM($D143:$F143)-SUM($D142:$F142))</f>
        <v>9</v>
      </c>
      <c r="K143" s="1" t="str">
        <f t="shared" si="262"/>
        <v/>
      </c>
      <c r="L143" s="1" t="str">
        <f t="shared" si="265"/>
        <v>&gt;3</v>
      </c>
    </row>
    <row r="144" spans="1:12">
      <c r="A144" s="1">
        <f t="shared" si="268"/>
        <v>74</v>
      </c>
      <c r="B144" s="1" t="str">
        <f>INDEX(Scores!$G$2:$G$354, MATCH(Clutch!$A144, Scores!$E$2:$E$354, 0))</f>
        <v>JCD</v>
      </c>
      <c r="C144" s="1" t="s">
        <v>4</v>
      </c>
      <c r="D144" s="1">
        <f>SUMIFS(INDEX(Scores!$H$2:$N$354, 0, MATCH($C144, Scores!$H$1:$N$1, 0)), Scores!$E$2:$E$354, $A144, Scores!$F$2:$F$354, D$1)</f>
        <v>4</v>
      </c>
      <c r="E144" s="1">
        <f>SUMIFS(INDEX(Scores!$H$2:$N$354, 0, MATCH($C144, Scores!$H$1:$N$1, 0)), Scores!$E$2:$E$354, $A144, Scores!$F$2:$F$354, E$1)</f>
        <v>1</v>
      </c>
      <c r="F144" s="1">
        <f>SUMIFS(INDEX(Scores!$H$2:$N$354, 0, MATCH($C144, Scores!$H$1:$N$1, 0)), Scores!$E$2:$E$354, $A144, Scores!$F$2:$F$354, F$1)</f>
        <v>2</v>
      </c>
      <c r="G144" s="1">
        <f>SUMIFS(INDEX(Scores!$H$2:$N$354, 0, MATCH($C144, Scores!$H$1:$N$1, 0)), Scores!$E$2:$E$354, $A144, Scores!$F$2:$F$354, G$1)</f>
        <v>0</v>
      </c>
      <c r="H144" s="1" t="str">
        <f t="shared" si="257"/>
        <v>Joshua</v>
      </c>
      <c r="I144" s="1">
        <f t="shared" ref="I144" si="289">IF($H144=$C144, SUM($D144:$E144)-SUM($D145:$E145), SUM($D144:$E144) - SUM($D145:$F145))</f>
        <v>4</v>
      </c>
      <c r="J144" s="1">
        <f t="shared" ref="J144" si="290">IF($H144=$C144, SUM($D144:$F144)-SUM($D145:$E145), SUM($D144:$F144)-SUM($D145:$F145))</f>
        <v>6</v>
      </c>
      <c r="K144" s="1" t="str">
        <f t="shared" si="262"/>
        <v/>
      </c>
      <c r="L144" s="1" t="str">
        <f t="shared" si="265"/>
        <v>&gt;3</v>
      </c>
    </row>
    <row r="145" spans="1:12">
      <c r="A145" s="1">
        <f t="shared" si="268"/>
        <v>74</v>
      </c>
      <c r="B145" s="1" t="str">
        <f>INDEX(Scores!$G$2:$G$354, MATCH(Clutch!$A145, Scores!$E$2:$E$354, 0))</f>
        <v>JCD</v>
      </c>
      <c r="C145" s="1" t="s">
        <v>5</v>
      </c>
      <c r="D145" s="1">
        <f>SUMIFS(INDEX(Scores!$H$2:$N$354, 0, MATCH($C145, Scores!$H$1:$N$1, 0)), Scores!$E$2:$E$354, $A145, Scores!$F$2:$F$354, D$1)</f>
        <v>0</v>
      </c>
      <c r="E145" s="1">
        <f>SUMIFS(INDEX(Scores!$H$2:$N$354, 0, MATCH($C145, Scores!$H$1:$N$1, 0)), Scores!$E$2:$E$354, $A145, Scores!$F$2:$F$354, E$1)</f>
        <v>1</v>
      </c>
      <c r="F145" s="1">
        <f>SUMIFS(INDEX(Scores!$H$2:$N$354, 0, MATCH($C145, Scores!$H$1:$N$1, 0)), Scores!$E$2:$E$354, $A145, Scores!$F$2:$F$354, F$1)</f>
        <v>0</v>
      </c>
      <c r="G145" s="1">
        <f>SUMIFS(INDEX(Scores!$H$2:$N$354, 0, MATCH($C145, Scores!$H$1:$N$1, 0)), Scores!$E$2:$E$354, $A145, Scores!$F$2:$F$354, G$1)</f>
        <v>0</v>
      </c>
      <c r="H145" s="1" t="str">
        <f t="shared" si="257"/>
        <v>Joshua</v>
      </c>
      <c r="I145" s="1">
        <f t="shared" ref="I145" si="291">IF($H145=$C145, SUM($D145:$E145)-SUM($D144:$E144), SUM($D145:$E145) - SUM($D144:$F144))</f>
        <v>-4</v>
      </c>
      <c r="J145" s="1">
        <f t="shared" ref="J145" si="292">IF($H145=$C145, SUM($D145:$F145)-SUM($D144:$E144), SUM($D145:$F145)-SUM($D144:$F144))</f>
        <v>-4</v>
      </c>
      <c r="K145" s="1">
        <f t="shared" si="262"/>
        <v>0</v>
      </c>
      <c r="L145" s="1" t="str">
        <f t="shared" si="265"/>
        <v>&lt;-3</v>
      </c>
    </row>
    <row r="146" spans="1:12">
      <c r="A146" s="1">
        <f t="shared" si="268"/>
        <v>75</v>
      </c>
      <c r="B146" s="1" t="str">
        <f>INDEX(Scores!$G$2:$G$354, MATCH(Clutch!$A146, Scores!$E$2:$E$354, 0))</f>
        <v>CJ</v>
      </c>
      <c r="C146" s="1" t="s">
        <v>4</v>
      </c>
      <c r="D146" s="1">
        <f>SUMIFS(INDEX(Scores!$H$2:$N$354, 0, MATCH($C146, Scores!$H$1:$N$1, 0)), Scores!$E$2:$E$354, $A146, Scores!$F$2:$F$354, D$1)</f>
        <v>5</v>
      </c>
      <c r="E146" s="1">
        <f>SUMIFS(INDEX(Scores!$H$2:$N$354, 0, MATCH($C146, Scores!$H$1:$N$1, 0)), Scores!$E$2:$E$354, $A146, Scores!$F$2:$F$354, E$1)</f>
        <v>2</v>
      </c>
      <c r="F146" s="1">
        <f>SUMIFS(INDEX(Scores!$H$2:$N$354, 0, MATCH($C146, Scores!$H$1:$N$1, 0)), Scores!$E$2:$E$354, $A146, Scores!$F$2:$F$354, F$1)</f>
        <v>0</v>
      </c>
      <c r="G146" s="1">
        <f>SUMIFS(INDEX(Scores!$H$2:$N$354, 0, MATCH($C146, Scores!$H$1:$N$1, 0)), Scores!$E$2:$E$354, $A146, Scores!$F$2:$F$354, G$1)</f>
        <v>3</v>
      </c>
      <c r="H146" s="1" t="str">
        <f t="shared" si="257"/>
        <v>Caleb</v>
      </c>
      <c r="I146" s="1">
        <f t="shared" ref="I146" si="293">IF($H146=$C146, SUM($D146:$E146)-SUM($D147:$E147), SUM($D146:$E146) - SUM($D147:$F147))</f>
        <v>0</v>
      </c>
      <c r="J146" s="1">
        <f t="shared" ref="J146" si="294">IF($H146=$C146, SUM($D146:$F146)-SUM($D147:$E147), SUM($D146:$F146)-SUM($D147:$F147))</f>
        <v>0</v>
      </c>
      <c r="K146" s="1">
        <f t="shared" si="262"/>
        <v>1</v>
      </c>
      <c r="L146" s="1">
        <f t="shared" si="265"/>
        <v>0</v>
      </c>
    </row>
    <row r="147" spans="1:12">
      <c r="A147" s="1">
        <f t="shared" si="268"/>
        <v>75</v>
      </c>
      <c r="B147" s="1" t="str">
        <f>INDEX(Scores!$G$2:$G$354, MATCH(Clutch!$A147, Scores!$E$2:$E$354, 0))</f>
        <v>CJ</v>
      </c>
      <c r="C147" s="1" t="s">
        <v>5</v>
      </c>
      <c r="D147" s="1">
        <f>SUMIFS(INDEX(Scores!$H$2:$N$354, 0, MATCH($C147, Scores!$H$1:$N$1, 0)), Scores!$E$2:$E$354, $A147, Scores!$F$2:$F$354, D$1)</f>
        <v>4</v>
      </c>
      <c r="E147" s="1">
        <f>SUMIFS(INDEX(Scores!$H$2:$N$354, 0, MATCH($C147, Scores!$H$1:$N$1, 0)), Scores!$E$2:$E$354, $A147, Scores!$F$2:$F$354, E$1)</f>
        <v>3</v>
      </c>
      <c r="F147" s="1">
        <f>SUMIFS(INDEX(Scores!$H$2:$N$354, 0, MATCH($C147, Scores!$H$1:$N$1, 0)), Scores!$E$2:$E$354, $A147, Scores!$F$2:$F$354, F$1)</f>
        <v>0</v>
      </c>
      <c r="G147" s="1">
        <f>SUMIFS(INDEX(Scores!$H$2:$N$354, 0, MATCH($C147, Scores!$H$1:$N$1, 0)), Scores!$E$2:$E$354, $A147, Scores!$F$2:$F$354, G$1)</f>
        <v>1</v>
      </c>
      <c r="H147" s="1" t="str">
        <f t="shared" si="257"/>
        <v>Caleb</v>
      </c>
      <c r="I147" s="1">
        <f t="shared" ref="I147" si="295">IF($H147=$C147, SUM($D147:$E147)-SUM($D146:$E146), SUM($D147:$E147) - SUM($D146:$F146))</f>
        <v>0</v>
      </c>
      <c r="J147" s="1">
        <f t="shared" ref="J147" si="296">IF($H147=$C147, SUM($D147:$F147)-SUM($D146:$E146), SUM($D147:$F147)-SUM($D146:$F146))</f>
        <v>0</v>
      </c>
      <c r="K147" s="1">
        <f t="shared" si="262"/>
        <v>1</v>
      </c>
      <c r="L147" s="1">
        <f t="shared" si="265"/>
        <v>0</v>
      </c>
    </row>
    <row r="148" spans="1:12">
      <c r="A148" s="1">
        <f t="shared" si="268"/>
        <v>76</v>
      </c>
      <c r="B148" s="1" t="str">
        <f>INDEX(Scores!$G$2:$G$354, MATCH(Clutch!$A148, Scores!$E$2:$E$354, 0))</f>
        <v>JC</v>
      </c>
      <c r="C148" s="1" t="s">
        <v>4</v>
      </c>
      <c r="D148" s="1">
        <f>SUMIFS(INDEX(Scores!$H$2:$N$354, 0, MATCH($C148, Scores!$H$1:$N$1, 0)), Scores!$E$2:$E$354, $A148, Scores!$F$2:$F$354, D$1)</f>
        <v>1</v>
      </c>
      <c r="E148" s="1">
        <f>SUMIFS(INDEX(Scores!$H$2:$N$354, 0, MATCH($C148, Scores!$H$1:$N$1, 0)), Scores!$E$2:$E$354, $A148, Scores!$F$2:$F$354, E$1)</f>
        <v>0</v>
      </c>
      <c r="F148" s="1">
        <f>SUMIFS(INDEX(Scores!$H$2:$N$354, 0, MATCH($C148, Scores!$H$1:$N$1, 0)), Scores!$E$2:$E$354, $A148, Scores!$F$2:$F$354, F$1)</f>
        <v>4</v>
      </c>
      <c r="G148" s="1">
        <f>SUMIFS(INDEX(Scores!$H$2:$N$354, 0, MATCH($C148, Scores!$H$1:$N$1, 0)), Scores!$E$2:$E$354, $A148, Scores!$F$2:$F$354, G$1)</f>
        <v>0</v>
      </c>
      <c r="H148" s="1" t="str">
        <f t="shared" si="257"/>
        <v>Joshua</v>
      </c>
      <c r="I148" s="1">
        <f t="shared" ref="I148" si="297">IF($H148=$C148, SUM($D148:$E148)-SUM($D149:$E149), SUM($D148:$E148) - SUM($D149:$F149))</f>
        <v>1</v>
      </c>
      <c r="J148" s="1">
        <f t="shared" ref="J148" si="298">IF($H148=$C148, SUM($D148:$F148)-SUM($D149:$E149), SUM($D148:$F148)-SUM($D149:$F149))</f>
        <v>5</v>
      </c>
      <c r="K148" s="1" t="str">
        <f t="shared" si="262"/>
        <v/>
      </c>
      <c r="L148" s="1">
        <f t="shared" si="265"/>
        <v>1</v>
      </c>
    </row>
    <row r="149" spans="1:12">
      <c r="A149" s="1">
        <f t="shared" si="268"/>
        <v>76</v>
      </c>
      <c r="B149" s="1" t="str">
        <f>INDEX(Scores!$G$2:$G$354, MATCH(Clutch!$A149, Scores!$E$2:$E$354, 0))</f>
        <v>JC</v>
      </c>
      <c r="C149" s="1" t="s">
        <v>5</v>
      </c>
      <c r="D149" s="1">
        <f>SUMIFS(INDEX(Scores!$H$2:$N$354, 0, MATCH($C149, Scores!$H$1:$N$1, 0)), Scores!$E$2:$E$354, $A149, Scores!$F$2:$F$354, D$1)</f>
        <v>0</v>
      </c>
      <c r="E149" s="1">
        <f>SUMIFS(INDEX(Scores!$H$2:$N$354, 0, MATCH($C149, Scores!$H$1:$N$1, 0)), Scores!$E$2:$E$354, $A149, Scores!$F$2:$F$354, E$1)</f>
        <v>0</v>
      </c>
      <c r="F149" s="1">
        <f>SUMIFS(INDEX(Scores!$H$2:$N$354, 0, MATCH($C149, Scores!$H$1:$N$1, 0)), Scores!$E$2:$E$354, $A149, Scores!$F$2:$F$354, F$1)</f>
        <v>0</v>
      </c>
      <c r="G149" s="1">
        <f>SUMIFS(INDEX(Scores!$H$2:$N$354, 0, MATCH($C149, Scores!$H$1:$N$1, 0)), Scores!$E$2:$E$354, $A149, Scores!$F$2:$F$354, G$1)</f>
        <v>0</v>
      </c>
      <c r="H149" s="1" t="str">
        <f t="shared" si="257"/>
        <v>Joshua</v>
      </c>
      <c r="I149" s="1">
        <f t="shared" ref="I149" si="299">IF($H149=$C149, SUM($D149:$E149)-SUM($D148:$E148), SUM($D149:$E149) - SUM($D148:$F148))</f>
        <v>-1</v>
      </c>
      <c r="J149" s="1">
        <f t="shared" ref="J149" si="300">IF($H149=$C149, SUM($D149:$F149)-SUM($D148:$E148), SUM($D149:$F149)-SUM($D148:$F148))</f>
        <v>-1</v>
      </c>
      <c r="K149" s="1">
        <f t="shared" si="262"/>
        <v>0</v>
      </c>
      <c r="L149" s="1">
        <f t="shared" si="265"/>
        <v>-1</v>
      </c>
    </row>
    <row r="150" spans="1:12">
      <c r="A150" s="1">
        <f t="shared" si="268"/>
        <v>77</v>
      </c>
      <c r="B150" s="1" t="str">
        <f>INDEX(Scores!$G$2:$G$354, MATCH(Clutch!$A150, Scores!$E$2:$E$354, 0))</f>
        <v>QCJ</v>
      </c>
      <c r="C150" s="1" t="s">
        <v>4</v>
      </c>
      <c r="D150" s="1">
        <f>SUMIFS(INDEX(Scores!$H$2:$N$354, 0, MATCH($C150, Scores!$H$1:$N$1, 0)), Scores!$E$2:$E$354, $A150, Scores!$F$2:$F$354, D$1)</f>
        <v>0</v>
      </c>
      <c r="E150" s="1">
        <f>SUMIFS(INDEX(Scores!$H$2:$N$354, 0, MATCH($C150, Scores!$H$1:$N$1, 0)), Scores!$E$2:$E$354, $A150, Scores!$F$2:$F$354, E$1)</f>
        <v>1</v>
      </c>
      <c r="F150" s="1">
        <f>SUMIFS(INDEX(Scores!$H$2:$N$354, 0, MATCH($C150, Scores!$H$1:$N$1, 0)), Scores!$E$2:$E$354, $A150, Scores!$F$2:$F$354, F$1)</f>
        <v>0</v>
      </c>
      <c r="G150" s="1">
        <f>SUMIFS(INDEX(Scores!$H$2:$N$354, 0, MATCH($C150, Scores!$H$1:$N$1, 0)), Scores!$E$2:$E$354, $A150, Scores!$F$2:$F$354, G$1)</f>
        <v>0</v>
      </c>
      <c r="H150" s="1" t="str">
        <f t="shared" si="257"/>
        <v>Caleb</v>
      </c>
      <c r="I150" s="1">
        <f t="shared" ref="I150" si="301">IF($H150=$C150, SUM($D150:$E150)-SUM($D151:$E151), SUM($D150:$E150) - SUM($D151:$F151))</f>
        <v>-4</v>
      </c>
      <c r="J150" s="1">
        <f t="shared" ref="J150" si="302">IF($H150=$C150, SUM($D150:$F150)-SUM($D151:$E151), SUM($D150:$F150)-SUM($D151:$F151))</f>
        <v>-4</v>
      </c>
      <c r="K150" s="1">
        <f t="shared" si="262"/>
        <v>0</v>
      </c>
      <c r="L150" s="1" t="str">
        <f t="shared" si="265"/>
        <v>&lt;-3</v>
      </c>
    </row>
    <row r="151" spans="1:12">
      <c r="A151" s="1">
        <f t="shared" si="268"/>
        <v>77</v>
      </c>
      <c r="B151" s="1" t="str">
        <f>INDEX(Scores!$G$2:$G$354, MATCH(Clutch!$A151, Scores!$E$2:$E$354, 0))</f>
        <v>QCJ</v>
      </c>
      <c r="C151" s="1" t="s">
        <v>5</v>
      </c>
      <c r="D151" s="1">
        <f>SUMIFS(INDEX(Scores!$H$2:$N$354, 0, MATCH($C151, Scores!$H$1:$N$1, 0)), Scores!$E$2:$E$354, $A151, Scores!$F$2:$F$354, D$1)</f>
        <v>0</v>
      </c>
      <c r="E151" s="1">
        <f>SUMIFS(INDEX(Scores!$H$2:$N$354, 0, MATCH($C151, Scores!$H$1:$N$1, 0)), Scores!$E$2:$E$354, $A151, Scores!$F$2:$F$354, E$1)</f>
        <v>5</v>
      </c>
      <c r="F151" s="1">
        <f>SUMIFS(INDEX(Scores!$H$2:$N$354, 0, MATCH($C151, Scores!$H$1:$N$1, 0)), Scores!$E$2:$E$354, $A151, Scores!$F$2:$F$354, F$1)</f>
        <v>0</v>
      </c>
      <c r="G151" s="1">
        <f>SUMIFS(INDEX(Scores!$H$2:$N$354, 0, MATCH($C151, Scores!$H$1:$N$1, 0)), Scores!$E$2:$E$354, $A151, Scores!$F$2:$F$354, G$1)</f>
        <v>0</v>
      </c>
      <c r="H151" s="1" t="str">
        <f t="shared" si="257"/>
        <v>Caleb</v>
      </c>
      <c r="I151" s="1">
        <f t="shared" ref="I151" si="303">IF($H151=$C151, SUM($D151:$E151)-SUM($D150:$E150), SUM($D151:$E151) - SUM($D150:$F150))</f>
        <v>4</v>
      </c>
      <c r="J151" s="1">
        <f t="shared" ref="J151" si="304">IF($H151=$C151, SUM($D151:$F151)-SUM($D150:$E150), SUM($D151:$F151)-SUM($D150:$F150))</f>
        <v>4</v>
      </c>
      <c r="K151" s="1" t="str">
        <f t="shared" si="262"/>
        <v/>
      </c>
      <c r="L151" s="1" t="str">
        <f t="shared" si="265"/>
        <v>&gt;3</v>
      </c>
    </row>
    <row r="152" spans="1:12">
      <c r="A152" s="1">
        <v>79</v>
      </c>
      <c r="B152" s="1" t="str">
        <f>INDEX(Scores!$G$2:$G$354, MATCH(Clutch!$A152, Scores!$E$2:$E$354, 0))</f>
        <v>CJQD</v>
      </c>
      <c r="C152" s="1" t="s">
        <v>4</v>
      </c>
      <c r="D152" s="1">
        <f>SUMIFS(INDEX(Scores!$H$2:$N$354, 0, MATCH($C152, Scores!$H$1:$N$1, 0)), Scores!$E$2:$E$354, $A152, Scores!$F$2:$F$354, D$1)</f>
        <v>4</v>
      </c>
      <c r="E152" s="1">
        <f>SUMIFS(INDEX(Scores!$H$2:$N$354, 0, MATCH($C152, Scores!$H$1:$N$1, 0)), Scores!$E$2:$E$354, $A152, Scores!$F$2:$F$354, E$1)</f>
        <v>0</v>
      </c>
      <c r="F152" s="1">
        <f>SUMIFS(INDEX(Scores!$H$2:$N$354, 0, MATCH($C152, Scores!$H$1:$N$1, 0)), Scores!$E$2:$E$354, $A152, Scores!$F$2:$F$354, F$1)</f>
        <v>3</v>
      </c>
      <c r="G152" s="1">
        <f>SUMIFS(INDEX(Scores!$H$2:$N$354, 0, MATCH($C152, Scores!$H$1:$N$1, 0)), Scores!$E$2:$E$354, $A152, Scores!$F$2:$F$354, G$1)</f>
        <v>0</v>
      </c>
      <c r="H152" s="1" t="str">
        <f t="shared" si="257"/>
        <v>Caleb</v>
      </c>
      <c r="I152" s="1">
        <f t="shared" ref="I152" si="305">IF($H152=$C152, SUM($D152:$E152)-SUM($D153:$E153), SUM($D152:$E152) - SUM($D153:$F153))</f>
        <v>3</v>
      </c>
      <c r="J152" s="1">
        <f t="shared" ref="J152" si="306">IF($H152=$C152, SUM($D152:$F152)-SUM($D153:$E153), SUM($D152:$F152)-SUM($D153:$F153))</f>
        <v>6</v>
      </c>
      <c r="K152" s="1" t="str">
        <f t="shared" si="262"/>
        <v/>
      </c>
      <c r="L152" s="1">
        <f t="shared" si="265"/>
        <v>3</v>
      </c>
    </row>
    <row r="153" spans="1:12">
      <c r="A153" s="1">
        <v>79</v>
      </c>
      <c r="B153" s="1" t="str">
        <f>INDEX(Scores!$G$2:$G$354, MATCH(Clutch!$A153, Scores!$E$2:$E$354, 0))</f>
        <v>CJQD</v>
      </c>
      <c r="C153" s="1" t="s">
        <v>5</v>
      </c>
      <c r="D153" s="1">
        <f>SUMIFS(INDEX(Scores!$H$2:$N$354, 0, MATCH($C153, Scores!$H$1:$N$1, 0)), Scores!$E$2:$E$354, $A153, Scores!$F$2:$F$354, D$1)</f>
        <v>0</v>
      </c>
      <c r="E153" s="1">
        <f>SUMIFS(INDEX(Scores!$H$2:$N$354, 0, MATCH($C153, Scores!$H$1:$N$1, 0)), Scores!$E$2:$E$354, $A153, Scores!$F$2:$F$354, E$1)</f>
        <v>1</v>
      </c>
      <c r="F153" s="1">
        <f>SUMIFS(INDEX(Scores!$H$2:$N$354, 0, MATCH($C153, Scores!$H$1:$N$1, 0)), Scores!$E$2:$E$354, $A153, Scores!$F$2:$F$354, F$1)</f>
        <v>0</v>
      </c>
      <c r="G153" s="1">
        <f>SUMIFS(INDEX(Scores!$H$2:$N$354, 0, MATCH($C153, Scores!$H$1:$N$1, 0)), Scores!$E$2:$E$354, $A153, Scores!$F$2:$F$354, G$1)</f>
        <v>0</v>
      </c>
      <c r="H153" s="1" t="str">
        <f t="shared" si="257"/>
        <v>Caleb</v>
      </c>
      <c r="I153" s="1">
        <f t="shared" ref="I153" si="307">IF($H153=$C153, SUM($D153:$E153)-SUM($D152:$E152), SUM($D153:$E153) - SUM($D152:$F152))</f>
        <v>-6</v>
      </c>
      <c r="J153" s="1">
        <f t="shared" ref="J153" si="308">IF($H153=$C153, SUM($D153:$F153)-SUM($D152:$E152), SUM($D153:$F153)-SUM($D152:$F152))</f>
        <v>-6</v>
      </c>
      <c r="K153" s="1">
        <f t="shared" si="262"/>
        <v>0</v>
      </c>
      <c r="L153" s="1" t="str">
        <f t="shared" si="265"/>
        <v>&lt;-3</v>
      </c>
    </row>
    <row r="154" spans="1:12">
      <c r="A154" s="1">
        <f t="shared" si="268"/>
        <v>80</v>
      </c>
      <c r="B154" s="1" t="str">
        <f>INDEX(Scores!$G$2:$G$354, MATCH(Clutch!$A154, Scores!$E$2:$E$354, 0))</f>
        <v>CJQ</v>
      </c>
      <c r="C154" s="1" t="s">
        <v>4</v>
      </c>
      <c r="D154" s="1">
        <f>SUMIFS(INDEX(Scores!$H$2:$N$354, 0, MATCH($C154, Scores!$H$1:$N$1, 0)), Scores!$E$2:$E$354, $A154, Scores!$F$2:$F$354, D$1)</f>
        <v>3</v>
      </c>
      <c r="E154" s="1">
        <f>SUMIFS(INDEX(Scores!$H$2:$N$354, 0, MATCH($C154, Scores!$H$1:$N$1, 0)), Scores!$E$2:$E$354, $A154, Scores!$F$2:$F$354, E$1)</f>
        <v>4</v>
      </c>
      <c r="F154" s="1">
        <f>SUMIFS(INDEX(Scores!$H$2:$N$354, 0, MATCH($C154, Scores!$H$1:$N$1, 0)), Scores!$E$2:$E$354, $A154, Scores!$F$2:$F$354, F$1)</f>
        <v>5</v>
      </c>
      <c r="G154" s="1">
        <f>SUMIFS(INDEX(Scores!$H$2:$N$354, 0, MATCH($C154, Scores!$H$1:$N$1, 0)), Scores!$E$2:$E$354, $A154, Scores!$F$2:$F$354, G$1)</f>
        <v>0</v>
      </c>
      <c r="H154" s="1" t="str">
        <f t="shared" si="257"/>
        <v>Caleb</v>
      </c>
      <c r="I154" s="1">
        <f t="shared" ref="I154" si="309">IF($H154=$C154, SUM($D154:$E154)-SUM($D155:$E155), SUM($D154:$E154) - SUM($D155:$F155))</f>
        <v>4</v>
      </c>
      <c r="J154" s="1">
        <f t="shared" ref="J154" si="310">IF($H154=$C154, SUM($D154:$F154)-SUM($D155:$E155), SUM($D154:$F154)-SUM($D155:$F155))</f>
        <v>9</v>
      </c>
      <c r="K154" s="1" t="str">
        <f t="shared" si="262"/>
        <v/>
      </c>
      <c r="L154" s="1" t="str">
        <f t="shared" si="265"/>
        <v>&gt;3</v>
      </c>
    </row>
    <row r="155" spans="1:12">
      <c r="A155" s="1">
        <f t="shared" si="268"/>
        <v>80</v>
      </c>
      <c r="B155" s="1" t="str">
        <f>INDEX(Scores!$G$2:$G$354, MATCH(Clutch!$A155, Scores!$E$2:$E$354, 0))</f>
        <v>CJQ</v>
      </c>
      <c r="C155" s="1" t="s">
        <v>5</v>
      </c>
      <c r="D155" s="1">
        <f>SUMIFS(INDEX(Scores!$H$2:$N$354, 0, MATCH($C155, Scores!$H$1:$N$1, 0)), Scores!$E$2:$E$354, $A155, Scores!$F$2:$F$354, D$1)</f>
        <v>2</v>
      </c>
      <c r="E155" s="1">
        <f>SUMIFS(INDEX(Scores!$H$2:$N$354, 0, MATCH($C155, Scores!$H$1:$N$1, 0)), Scores!$E$2:$E$354, $A155, Scores!$F$2:$F$354, E$1)</f>
        <v>1</v>
      </c>
      <c r="F155" s="1">
        <f>SUMIFS(INDEX(Scores!$H$2:$N$354, 0, MATCH($C155, Scores!$H$1:$N$1, 0)), Scores!$E$2:$E$354, $A155, Scores!$F$2:$F$354, F$1)</f>
        <v>0</v>
      </c>
      <c r="G155" s="1">
        <f>SUMIFS(INDEX(Scores!$H$2:$N$354, 0, MATCH($C155, Scores!$H$1:$N$1, 0)), Scores!$E$2:$E$354, $A155, Scores!$F$2:$F$354, G$1)</f>
        <v>0</v>
      </c>
      <c r="H155" s="1" t="str">
        <f t="shared" si="257"/>
        <v>Caleb</v>
      </c>
      <c r="I155" s="1">
        <f t="shared" ref="I155" si="311">IF($H155=$C155, SUM($D155:$E155)-SUM($D154:$E154), SUM($D155:$E155) - SUM($D154:$F154))</f>
        <v>-9</v>
      </c>
      <c r="J155" s="1">
        <f t="shared" ref="J155" si="312">IF($H155=$C155, SUM($D155:$F155)-SUM($D154:$E154), SUM($D155:$F155)-SUM($D154:$F154))</f>
        <v>-9</v>
      </c>
      <c r="K155" s="1">
        <f t="shared" si="262"/>
        <v>0</v>
      </c>
      <c r="L155" s="1" t="str">
        <f t="shared" si="265"/>
        <v>&lt;-3</v>
      </c>
    </row>
    <row r="156" spans="1:12">
      <c r="A156" s="1">
        <f t="shared" si="268"/>
        <v>81</v>
      </c>
      <c r="B156" s="1" t="str">
        <f>INDEX(Scores!$G$2:$G$354, MATCH(Clutch!$A156, Scores!$E$2:$E$354, 0))</f>
        <v>CJ</v>
      </c>
      <c r="C156" s="1" t="s">
        <v>4</v>
      </c>
      <c r="D156" s="1">
        <f>SUMIFS(INDEX(Scores!$H$2:$N$354, 0, MATCH($C156, Scores!$H$1:$N$1, 0)), Scores!$E$2:$E$354, $A156, Scores!$F$2:$F$354, D$1)</f>
        <v>3</v>
      </c>
      <c r="E156" s="1">
        <f>SUMIFS(INDEX(Scores!$H$2:$N$354, 0, MATCH($C156, Scores!$H$1:$N$1, 0)), Scores!$E$2:$E$354, $A156, Scores!$F$2:$F$354, E$1)</f>
        <v>1</v>
      </c>
      <c r="F156" s="1">
        <f>SUMIFS(INDEX(Scores!$H$2:$N$354, 0, MATCH($C156, Scores!$H$1:$N$1, 0)), Scores!$E$2:$E$354, $A156, Scores!$F$2:$F$354, F$1)</f>
        <v>2</v>
      </c>
      <c r="G156" s="1">
        <f>SUMIFS(INDEX(Scores!$H$2:$N$354, 0, MATCH($C156, Scores!$H$1:$N$1, 0)), Scores!$E$2:$E$354, $A156, Scores!$F$2:$F$354, G$1)</f>
        <v>0</v>
      </c>
      <c r="H156" s="1" t="str">
        <f t="shared" si="257"/>
        <v>Caleb</v>
      </c>
      <c r="I156" s="1">
        <f t="shared" ref="I156" si="313">IF($H156=$C156, SUM($D156:$E156)-SUM($D157:$E157), SUM($D156:$E156) - SUM($D157:$F157))</f>
        <v>4</v>
      </c>
      <c r="J156" s="1">
        <f t="shared" ref="J156" si="314">IF($H156=$C156, SUM($D156:$F156)-SUM($D157:$E157), SUM($D156:$F156)-SUM($D157:$F157))</f>
        <v>6</v>
      </c>
      <c r="K156" s="1" t="str">
        <f t="shared" si="262"/>
        <v/>
      </c>
      <c r="L156" s="1" t="str">
        <f t="shared" si="265"/>
        <v>&gt;3</v>
      </c>
    </row>
    <row r="157" spans="1:12">
      <c r="A157" s="1">
        <f t="shared" si="268"/>
        <v>81</v>
      </c>
      <c r="B157" s="1" t="str">
        <f>INDEX(Scores!$G$2:$G$354, MATCH(Clutch!$A157, Scores!$E$2:$E$354, 0))</f>
        <v>CJ</v>
      </c>
      <c r="C157" s="1" t="s">
        <v>5</v>
      </c>
      <c r="D157" s="1">
        <f>SUMIFS(INDEX(Scores!$H$2:$N$354, 0, MATCH($C157, Scores!$H$1:$N$1, 0)), Scores!$E$2:$E$354, $A157, Scores!$F$2:$F$354, D$1)</f>
        <v>0</v>
      </c>
      <c r="E157" s="1">
        <f>SUMIFS(INDEX(Scores!$H$2:$N$354, 0, MATCH($C157, Scores!$H$1:$N$1, 0)), Scores!$E$2:$E$354, $A157, Scores!$F$2:$F$354, E$1)</f>
        <v>0</v>
      </c>
      <c r="F157" s="1">
        <f>SUMIFS(INDEX(Scores!$H$2:$N$354, 0, MATCH($C157, Scores!$H$1:$N$1, 0)), Scores!$E$2:$E$354, $A157, Scores!$F$2:$F$354, F$1)</f>
        <v>0</v>
      </c>
      <c r="G157" s="1">
        <f>SUMIFS(INDEX(Scores!$H$2:$N$354, 0, MATCH($C157, Scores!$H$1:$N$1, 0)), Scores!$E$2:$E$354, $A157, Scores!$F$2:$F$354, G$1)</f>
        <v>0</v>
      </c>
      <c r="H157" s="1" t="str">
        <f t="shared" si="257"/>
        <v>Caleb</v>
      </c>
      <c r="I157" s="1">
        <f t="shared" ref="I157" si="315">IF($H157=$C157, SUM($D157:$E157)-SUM($D156:$E156), SUM($D157:$E157) - SUM($D156:$F156))</f>
        <v>-6</v>
      </c>
      <c r="J157" s="1">
        <f t="shared" ref="J157" si="316">IF($H157=$C157, SUM($D157:$F157)-SUM($D156:$E156), SUM($D157:$F157)-SUM($D156:$F156))</f>
        <v>-6</v>
      </c>
      <c r="K157" s="1">
        <f t="shared" si="262"/>
        <v>0</v>
      </c>
      <c r="L157" s="1" t="str">
        <f t="shared" si="265"/>
        <v>&lt;-3</v>
      </c>
    </row>
    <row r="158" spans="1:12">
      <c r="A158" s="1">
        <f t="shared" si="268"/>
        <v>82</v>
      </c>
      <c r="B158" s="1" t="str">
        <f>INDEX(Scores!$G$2:$G$354, MATCH(Clutch!$A158, Scores!$E$2:$E$354, 0))</f>
        <v>JDC</v>
      </c>
      <c r="C158" s="1" t="s">
        <v>4</v>
      </c>
      <c r="D158" s="1">
        <f>SUMIFS(INDEX(Scores!$H$2:$N$354, 0, MATCH($C158, Scores!$H$1:$N$1, 0)), Scores!$E$2:$E$354, $A158, Scores!$F$2:$F$354, D$1)</f>
        <v>3</v>
      </c>
      <c r="E158" s="1">
        <f>SUMIFS(INDEX(Scores!$H$2:$N$354, 0, MATCH($C158, Scores!$H$1:$N$1, 0)), Scores!$E$2:$E$354, $A158, Scores!$F$2:$F$354, E$1)</f>
        <v>6</v>
      </c>
      <c r="F158" s="1">
        <f>SUMIFS(INDEX(Scores!$H$2:$N$354, 0, MATCH($C158, Scores!$H$1:$N$1, 0)), Scores!$E$2:$E$354, $A158, Scores!$F$2:$F$354, F$1)</f>
        <v>3</v>
      </c>
      <c r="G158" s="1">
        <f>SUMIFS(INDEX(Scores!$H$2:$N$354, 0, MATCH($C158, Scores!$H$1:$N$1, 0)), Scores!$E$2:$E$354, $A158, Scores!$F$2:$F$354, G$1)</f>
        <v>0</v>
      </c>
      <c r="H158" s="1" t="str">
        <f t="shared" si="257"/>
        <v>Joshua</v>
      </c>
      <c r="I158" s="1">
        <f t="shared" ref="I158" si="317">IF($H158=$C158, SUM($D158:$E158)-SUM($D159:$E159), SUM($D158:$E158) - SUM($D159:$F159))</f>
        <v>4</v>
      </c>
      <c r="J158" s="1">
        <f t="shared" ref="J158" si="318">IF($H158=$C158, SUM($D158:$F158)-SUM($D159:$E159), SUM($D158:$F158)-SUM($D159:$F159))</f>
        <v>7</v>
      </c>
      <c r="K158" s="1" t="str">
        <f t="shared" si="262"/>
        <v/>
      </c>
      <c r="L158" s="1" t="str">
        <f t="shared" si="265"/>
        <v>&gt;3</v>
      </c>
    </row>
    <row r="159" spans="1:12">
      <c r="A159" s="1">
        <f t="shared" si="268"/>
        <v>82</v>
      </c>
      <c r="B159" s="1" t="str">
        <f>INDEX(Scores!$G$2:$G$354, MATCH(Clutch!$A159, Scores!$E$2:$E$354, 0))</f>
        <v>JDC</v>
      </c>
      <c r="C159" s="1" t="s">
        <v>5</v>
      </c>
      <c r="D159" s="1">
        <f>SUMIFS(INDEX(Scores!$H$2:$N$354, 0, MATCH($C159, Scores!$H$1:$N$1, 0)), Scores!$E$2:$E$354, $A159, Scores!$F$2:$F$354, D$1)</f>
        <v>0</v>
      </c>
      <c r="E159" s="1">
        <f>SUMIFS(INDEX(Scores!$H$2:$N$354, 0, MATCH($C159, Scores!$H$1:$N$1, 0)), Scores!$E$2:$E$354, $A159, Scores!$F$2:$F$354, E$1)</f>
        <v>2</v>
      </c>
      <c r="F159" s="1">
        <f>SUMIFS(INDEX(Scores!$H$2:$N$354, 0, MATCH($C159, Scores!$H$1:$N$1, 0)), Scores!$E$2:$E$354, $A159, Scores!$F$2:$F$354, F$1)</f>
        <v>3</v>
      </c>
      <c r="G159" s="1">
        <f>SUMIFS(INDEX(Scores!$H$2:$N$354, 0, MATCH($C159, Scores!$H$1:$N$1, 0)), Scores!$E$2:$E$354, $A159, Scores!$F$2:$F$354, G$1)</f>
        <v>0</v>
      </c>
      <c r="H159" s="1" t="str">
        <f t="shared" si="257"/>
        <v>Joshua</v>
      </c>
      <c r="I159" s="1">
        <f t="shared" ref="I159" si="319">IF($H159=$C159, SUM($D159:$E159)-SUM($D158:$E158), SUM($D159:$E159) - SUM($D158:$F158))</f>
        <v>-7</v>
      </c>
      <c r="J159" s="1">
        <f t="shared" ref="J159" si="320">IF($H159=$C159, SUM($D159:$F159)-SUM($D158:$E158), SUM($D159:$F159)-SUM($D158:$F158))</f>
        <v>-4</v>
      </c>
      <c r="K159" s="1">
        <f t="shared" si="262"/>
        <v>0</v>
      </c>
      <c r="L159" s="1" t="str">
        <f t="shared" si="265"/>
        <v>&lt;-3</v>
      </c>
    </row>
    <row r="160" spans="1:12">
      <c r="A160" s="1">
        <f t="shared" si="268"/>
        <v>83</v>
      </c>
      <c r="B160" s="1" t="str">
        <f>INDEX(Scores!$G$2:$G$354, MATCH(Clutch!$A160, Scores!$E$2:$E$354, 0))</f>
        <v>CJ</v>
      </c>
      <c r="C160" s="1" t="s">
        <v>4</v>
      </c>
      <c r="D160" s="1">
        <f>SUMIFS(INDEX(Scores!$H$2:$N$354, 0, MATCH($C160, Scores!$H$1:$N$1, 0)), Scores!$E$2:$E$354, $A160, Scores!$F$2:$F$354, D$1)</f>
        <v>6</v>
      </c>
      <c r="E160" s="1">
        <f>SUMIFS(INDEX(Scores!$H$2:$N$354, 0, MATCH($C160, Scores!$H$1:$N$1, 0)), Scores!$E$2:$E$354, $A160, Scores!$F$2:$F$354, E$1)</f>
        <v>3</v>
      </c>
      <c r="F160" s="1">
        <f>SUMIFS(INDEX(Scores!$H$2:$N$354, 0, MATCH($C160, Scores!$H$1:$N$1, 0)), Scores!$E$2:$E$354, $A160, Scores!$F$2:$F$354, F$1)</f>
        <v>3</v>
      </c>
      <c r="G160" s="1">
        <f>SUMIFS(INDEX(Scores!$H$2:$N$354, 0, MATCH($C160, Scores!$H$1:$N$1, 0)), Scores!$E$2:$E$354, $A160, Scores!$F$2:$F$354, G$1)</f>
        <v>0</v>
      </c>
      <c r="H160" s="1" t="str">
        <f t="shared" si="257"/>
        <v>Caleb</v>
      </c>
      <c r="I160" s="1">
        <f t="shared" ref="I160" si="321">IF($H160=$C160, SUM($D160:$E160)-SUM($D161:$E161), SUM($D160:$E160) - SUM($D161:$F161))</f>
        <v>5</v>
      </c>
      <c r="J160" s="1">
        <f t="shared" ref="J160" si="322">IF($H160=$C160, SUM($D160:$F160)-SUM($D161:$E161), SUM($D160:$F160)-SUM($D161:$F161))</f>
        <v>8</v>
      </c>
      <c r="K160" s="1" t="str">
        <f t="shared" si="262"/>
        <v/>
      </c>
      <c r="L160" s="1" t="str">
        <f t="shared" si="265"/>
        <v>&gt;3</v>
      </c>
    </row>
    <row r="161" spans="1:12">
      <c r="A161" s="1">
        <f t="shared" si="268"/>
        <v>83</v>
      </c>
      <c r="B161" s="1" t="str">
        <f>INDEX(Scores!$G$2:$G$354, MATCH(Clutch!$A161, Scores!$E$2:$E$354, 0))</f>
        <v>CJ</v>
      </c>
      <c r="C161" s="1" t="s">
        <v>5</v>
      </c>
      <c r="D161" s="1">
        <f>SUMIFS(INDEX(Scores!$H$2:$N$354, 0, MATCH($C161, Scores!$H$1:$N$1, 0)), Scores!$E$2:$E$354, $A161, Scores!$F$2:$F$354, D$1)</f>
        <v>4</v>
      </c>
      <c r="E161" s="1">
        <f>SUMIFS(INDEX(Scores!$H$2:$N$354, 0, MATCH($C161, Scores!$H$1:$N$1, 0)), Scores!$E$2:$E$354, $A161, Scores!$F$2:$F$354, E$1)</f>
        <v>0</v>
      </c>
      <c r="F161" s="1">
        <f>SUMIFS(INDEX(Scores!$H$2:$N$354, 0, MATCH($C161, Scores!$H$1:$N$1, 0)), Scores!$E$2:$E$354, $A161, Scores!$F$2:$F$354, F$1)</f>
        <v>1</v>
      </c>
      <c r="G161" s="1">
        <f>SUMIFS(INDEX(Scores!$H$2:$N$354, 0, MATCH($C161, Scores!$H$1:$N$1, 0)), Scores!$E$2:$E$354, $A161, Scores!$F$2:$F$354, G$1)</f>
        <v>0</v>
      </c>
      <c r="H161" s="1" t="str">
        <f t="shared" si="257"/>
        <v>Caleb</v>
      </c>
      <c r="I161" s="1">
        <f t="shared" ref="I161" si="323">IF($H161=$C161, SUM($D161:$E161)-SUM($D160:$E160), SUM($D161:$E161) - SUM($D160:$F160))</f>
        <v>-8</v>
      </c>
      <c r="J161" s="1">
        <f t="shared" ref="J161" si="324">IF($H161=$C161, SUM($D161:$F161)-SUM($D160:$E160), SUM($D161:$F161)-SUM($D160:$F160))</f>
        <v>-7</v>
      </c>
      <c r="K161" s="1">
        <f t="shared" si="262"/>
        <v>0</v>
      </c>
      <c r="L161" s="1" t="str">
        <f t="shared" si="265"/>
        <v>&lt;-3</v>
      </c>
    </row>
    <row r="162" spans="1:12">
      <c r="A162" s="1">
        <f t="shared" si="268"/>
        <v>84</v>
      </c>
      <c r="B162" s="1" t="str">
        <f>INDEX(Scores!$G$2:$G$354, MATCH(Clutch!$A162, Scores!$E$2:$E$354, 0))</f>
        <v>JC</v>
      </c>
      <c r="C162" s="1" t="s">
        <v>4</v>
      </c>
      <c r="D162" s="1">
        <f>SUMIFS(INDEX(Scores!$H$2:$N$354, 0, MATCH($C162, Scores!$H$1:$N$1, 0)), Scores!$E$2:$E$354, $A162, Scores!$F$2:$F$354, D$1)</f>
        <v>2</v>
      </c>
      <c r="E162" s="1">
        <f>SUMIFS(INDEX(Scores!$H$2:$N$354, 0, MATCH($C162, Scores!$H$1:$N$1, 0)), Scores!$E$2:$E$354, $A162, Scores!$F$2:$F$354, E$1)</f>
        <v>1</v>
      </c>
      <c r="F162" s="1">
        <f>SUMIFS(INDEX(Scores!$H$2:$N$354, 0, MATCH($C162, Scores!$H$1:$N$1, 0)), Scores!$E$2:$E$354, $A162, Scores!$F$2:$F$354, F$1)</f>
        <v>7</v>
      </c>
      <c r="G162" s="1">
        <f>SUMIFS(INDEX(Scores!$H$2:$N$354, 0, MATCH($C162, Scores!$H$1:$N$1, 0)), Scores!$E$2:$E$354, $A162, Scores!$F$2:$F$354, G$1)</f>
        <v>0</v>
      </c>
      <c r="H162" s="1" t="str">
        <f t="shared" si="257"/>
        <v>Joshua</v>
      </c>
      <c r="I162" s="1">
        <f t="shared" ref="I162" si="325">IF($H162=$C162, SUM($D162:$E162)-SUM($D163:$E163), SUM($D162:$E162) - SUM($D163:$F163))</f>
        <v>-2</v>
      </c>
      <c r="J162" s="1">
        <f t="shared" ref="J162" si="326">IF($H162=$C162, SUM($D162:$F162)-SUM($D163:$E163), SUM($D162:$F162)-SUM($D163:$F163))</f>
        <v>5</v>
      </c>
      <c r="K162" s="1">
        <f t="shared" si="262"/>
        <v>1</v>
      </c>
      <c r="L162" s="1">
        <f t="shared" si="265"/>
        <v>-2</v>
      </c>
    </row>
    <row r="163" spans="1:12">
      <c r="A163" s="1">
        <f t="shared" si="268"/>
        <v>84</v>
      </c>
      <c r="B163" s="1" t="str">
        <f>INDEX(Scores!$G$2:$G$354, MATCH(Clutch!$A163, Scores!$E$2:$E$354, 0))</f>
        <v>JC</v>
      </c>
      <c r="C163" s="1" t="s">
        <v>5</v>
      </c>
      <c r="D163" s="1">
        <f>SUMIFS(INDEX(Scores!$H$2:$N$354, 0, MATCH($C163, Scores!$H$1:$N$1, 0)), Scores!$E$2:$E$354, $A163, Scores!$F$2:$F$354, D$1)</f>
        <v>3</v>
      </c>
      <c r="E163" s="1">
        <f>SUMIFS(INDEX(Scores!$H$2:$N$354, 0, MATCH($C163, Scores!$H$1:$N$1, 0)), Scores!$E$2:$E$354, $A163, Scores!$F$2:$F$354, E$1)</f>
        <v>0</v>
      </c>
      <c r="F163" s="1">
        <f>SUMIFS(INDEX(Scores!$H$2:$N$354, 0, MATCH($C163, Scores!$H$1:$N$1, 0)), Scores!$E$2:$E$354, $A163, Scores!$F$2:$F$354, F$1)</f>
        <v>2</v>
      </c>
      <c r="G163" s="1">
        <f>SUMIFS(INDEX(Scores!$H$2:$N$354, 0, MATCH($C163, Scores!$H$1:$N$1, 0)), Scores!$E$2:$E$354, $A163, Scores!$F$2:$F$354, G$1)</f>
        <v>0</v>
      </c>
      <c r="H163" s="1" t="str">
        <f t="shared" si="257"/>
        <v>Joshua</v>
      </c>
      <c r="I163" s="1">
        <f t="shared" ref="I163" si="327">IF($H163=$C163, SUM($D163:$E163)-SUM($D162:$E162), SUM($D163:$E163) - SUM($D162:$F162))</f>
        <v>0</v>
      </c>
      <c r="J163" s="1">
        <f t="shared" ref="J163" si="328">IF($H163=$C163, SUM($D163:$F163)-SUM($D162:$E162), SUM($D163:$F163)-SUM($D162:$F162))</f>
        <v>2</v>
      </c>
      <c r="K163" s="1">
        <f t="shared" si="262"/>
        <v>1</v>
      </c>
      <c r="L163" s="1">
        <f t="shared" si="265"/>
        <v>0</v>
      </c>
    </row>
    <row r="164" spans="1:12">
      <c r="A164" s="1">
        <f t="shared" si="268"/>
        <v>85</v>
      </c>
      <c r="B164" s="1" t="str">
        <f>INDEX(Scores!$G$2:$G$354, MATCH(Clutch!$A164, Scores!$E$2:$E$354, 0))</f>
        <v>JC</v>
      </c>
      <c r="C164" s="1" t="s">
        <v>4</v>
      </c>
      <c r="D164" s="1">
        <f>SUMIFS(INDEX(Scores!$H$2:$N$354, 0, MATCH($C164, Scores!$H$1:$N$1, 0)), Scores!$E$2:$E$354, $A164, Scores!$F$2:$F$354, D$1)</f>
        <v>1</v>
      </c>
      <c r="E164" s="1">
        <f>SUMIFS(INDEX(Scores!$H$2:$N$354, 0, MATCH($C164, Scores!$H$1:$N$1, 0)), Scores!$E$2:$E$354, $A164, Scores!$F$2:$F$354, E$1)</f>
        <v>0</v>
      </c>
      <c r="F164" s="1">
        <f>SUMIFS(INDEX(Scores!$H$2:$N$354, 0, MATCH($C164, Scores!$H$1:$N$1, 0)), Scores!$E$2:$E$354, $A164, Scores!$F$2:$F$354, F$1)</f>
        <v>4</v>
      </c>
      <c r="G164" s="1">
        <f>SUMIFS(INDEX(Scores!$H$2:$N$354, 0, MATCH($C164, Scores!$H$1:$N$1, 0)), Scores!$E$2:$E$354, $A164, Scores!$F$2:$F$354, G$1)</f>
        <v>5</v>
      </c>
      <c r="H164" s="1" t="str">
        <f t="shared" si="257"/>
        <v>Joshua</v>
      </c>
      <c r="I164" s="1">
        <f t="shared" ref="I164" si="329">IF($H164=$C164, SUM($D164:$E164)-SUM($D165:$E165), SUM($D164:$E164) - SUM($D165:$F165))</f>
        <v>-4</v>
      </c>
      <c r="J164" s="1">
        <f t="shared" ref="J164" si="330">IF($H164=$C164, SUM($D164:$F164)-SUM($D165:$E165), SUM($D164:$F164)-SUM($D165:$F165))</f>
        <v>0</v>
      </c>
      <c r="K164" s="1">
        <f t="shared" si="262"/>
        <v>1</v>
      </c>
      <c r="L164" s="1" t="str">
        <f t="shared" si="265"/>
        <v>&lt;-3</v>
      </c>
    </row>
    <row r="165" spans="1:12">
      <c r="A165" s="1">
        <f t="shared" si="268"/>
        <v>85</v>
      </c>
      <c r="B165" s="1" t="str">
        <f>INDEX(Scores!$G$2:$G$354, MATCH(Clutch!$A165, Scores!$E$2:$E$354, 0))</f>
        <v>JC</v>
      </c>
      <c r="C165" s="1" t="s">
        <v>5</v>
      </c>
      <c r="D165" s="1">
        <f>SUMIFS(INDEX(Scores!$H$2:$N$354, 0, MATCH($C165, Scores!$H$1:$N$1, 0)), Scores!$E$2:$E$354, $A165, Scores!$F$2:$F$354, D$1)</f>
        <v>0</v>
      </c>
      <c r="E165" s="1">
        <f>SUMIFS(INDEX(Scores!$H$2:$N$354, 0, MATCH($C165, Scores!$H$1:$N$1, 0)), Scores!$E$2:$E$354, $A165, Scores!$F$2:$F$354, E$1)</f>
        <v>2</v>
      </c>
      <c r="F165" s="1">
        <f>SUMIFS(INDEX(Scores!$H$2:$N$354, 0, MATCH($C165, Scores!$H$1:$N$1, 0)), Scores!$E$2:$E$354, $A165, Scores!$F$2:$F$354, F$1)</f>
        <v>3</v>
      </c>
      <c r="G165" s="1">
        <f>SUMIFS(INDEX(Scores!$H$2:$N$354, 0, MATCH($C165, Scores!$H$1:$N$1, 0)), Scores!$E$2:$E$354, $A165, Scores!$F$2:$F$354, G$1)</f>
        <v>1</v>
      </c>
      <c r="H165" s="1" t="str">
        <f t="shared" si="257"/>
        <v>Joshua</v>
      </c>
      <c r="I165" s="1">
        <f t="shared" ref="I165" si="331">IF($H165=$C165, SUM($D165:$E165)-SUM($D164:$E164), SUM($D165:$E165) - SUM($D164:$F164))</f>
        <v>1</v>
      </c>
      <c r="J165" s="1">
        <f t="shared" ref="J165" si="332">IF($H165=$C165, SUM($D165:$F165)-SUM($D164:$E164), SUM($D165:$F165)-SUM($D164:$F164))</f>
        <v>4</v>
      </c>
      <c r="K165" s="1" t="str">
        <f t="shared" si="262"/>
        <v/>
      </c>
      <c r="L165" s="1">
        <f t="shared" si="265"/>
        <v>1</v>
      </c>
    </row>
    <row r="166" spans="1:12">
      <c r="A166" s="1">
        <f t="shared" si="268"/>
        <v>86</v>
      </c>
      <c r="B166" s="1" t="str">
        <f>INDEX(Scores!$G$2:$G$354, MATCH(Clutch!$A166, Scores!$E$2:$E$354, 0))</f>
        <v>CJ</v>
      </c>
      <c r="C166" s="1" t="s">
        <v>4</v>
      </c>
      <c r="D166" s="1">
        <f>SUMIFS(INDEX(Scores!$H$2:$N$354, 0, MATCH($C166, Scores!$H$1:$N$1, 0)), Scores!$E$2:$E$354, $A166, Scores!$F$2:$F$354, D$1)</f>
        <v>3</v>
      </c>
      <c r="E166" s="1">
        <f>SUMIFS(INDEX(Scores!$H$2:$N$354, 0, MATCH($C166, Scores!$H$1:$N$1, 0)), Scores!$E$2:$E$354, $A166, Scores!$F$2:$F$354, E$1)</f>
        <v>3</v>
      </c>
      <c r="F166" s="1">
        <f>SUMIFS(INDEX(Scores!$H$2:$N$354, 0, MATCH($C166, Scores!$H$1:$N$1, 0)), Scores!$E$2:$E$354, $A166, Scores!$F$2:$F$354, F$1)</f>
        <v>2</v>
      </c>
      <c r="G166" s="1">
        <f>SUMIFS(INDEX(Scores!$H$2:$N$354, 0, MATCH($C166, Scores!$H$1:$N$1, 0)), Scores!$E$2:$E$354, $A166, Scores!$F$2:$F$354, G$1)</f>
        <v>0</v>
      </c>
      <c r="H166" s="1" t="str">
        <f t="shared" si="257"/>
        <v>Caleb</v>
      </c>
      <c r="I166" s="1">
        <f t="shared" ref="I166" si="333">IF($H166=$C166, SUM($D166:$E166)-SUM($D167:$E167), SUM($D166:$E166) - SUM($D167:$F167))</f>
        <v>6</v>
      </c>
      <c r="J166" s="1">
        <f t="shared" ref="J166" si="334">IF($H166=$C166, SUM($D166:$F166)-SUM($D167:$E167), SUM($D166:$F166)-SUM($D167:$F167))</f>
        <v>8</v>
      </c>
      <c r="K166" s="1" t="str">
        <f t="shared" si="262"/>
        <v/>
      </c>
      <c r="L166" s="1" t="str">
        <f t="shared" si="265"/>
        <v>&gt;3</v>
      </c>
    </row>
    <row r="167" spans="1:12">
      <c r="A167" s="1">
        <f t="shared" si="268"/>
        <v>86</v>
      </c>
      <c r="B167" s="1" t="str">
        <f>INDEX(Scores!$G$2:$G$354, MATCH(Clutch!$A167, Scores!$E$2:$E$354, 0))</f>
        <v>CJ</v>
      </c>
      <c r="C167" s="1" t="s">
        <v>5</v>
      </c>
      <c r="D167" s="1">
        <f>SUMIFS(INDEX(Scores!$H$2:$N$354, 0, MATCH($C167, Scores!$H$1:$N$1, 0)), Scores!$E$2:$E$354, $A167, Scores!$F$2:$F$354, D$1)</f>
        <v>0</v>
      </c>
      <c r="E167" s="1">
        <f>SUMIFS(INDEX(Scores!$H$2:$N$354, 0, MATCH($C167, Scores!$H$1:$N$1, 0)), Scores!$E$2:$E$354, $A167, Scores!$F$2:$F$354, E$1)</f>
        <v>0</v>
      </c>
      <c r="F167" s="1">
        <f>SUMIFS(INDEX(Scores!$H$2:$N$354, 0, MATCH($C167, Scores!$H$1:$N$1, 0)), Scores!$E$2:$E$354, $A167, Scores!$F$2:$F$354, F$1)</f>
        <v>4</v>
      </c>
      <c r="G167" s="1">
        <f>SUMIFS(INDEX(Scores!$H$2:$N$354, 0, MATCH($C167, Scores!$H$1:$N$1, 0)), Scores!$E$2:$E$354, $A167, Scores!$F$2:$F$354, G$1)</f>
        <v>0</v>
      </c>
      <c r="H167" s="1" t="str">
        <f t="shared" si="257"/>
        <v>Caleb</v>
      </c>
      <c r="I167" s="1">
        <f t="shared" ref="I167" si="335">IF($H167=$C167, SUM($D167:$E167)-SUM($D166:$E166), SUM($D167:$E167) - SUM($D166:$F166))</f>
        <v>-8</v>
      </c>
      <c r="J167" s="1">
        <f t="shared" ref="J167" si="336">IF($H167=$C167, SUM($D167:$F167)-SUM($D166:$E166), SUM($D167:$F167)-SUM($D166:$F166))</f>
        <v>-4</v>
      </c>
      <c r="K167" s="1">
        <f t="shared" si="262"/>
        <v>0</v>
      </c>
      <c r="L167" s="1" t="str">
        <f t="shared" si="265"/>
        <v>&lt;-3</v>
      </c>
    </row>
    <row r="168" spans="1:12">
      <c r="A168" s="1">
        <f t="shared" si="268"/>
        <v>87</v>
      </c>
      <c r="B168" s="1" t="str">
        <f>INDEX(Scores!$G$2:$G$354, MATCH(Clutch!$A168, Scores!$E$2:$E$354, 0))</f>
        <v>JC</v>
      </c>
      <c r="C168" s="1" t="s">
        <v>4</v>
      </c>
      <c r="D168" s="1">
        <f>SUMIFS(INDEX(Scores!$H$2:$N$354, 0, MATCH($C168, Scores!$H$1:$N$1, 0)), Scores!$E$2:$E$354, $A168, Scores!$F$2:$F$354, D$1)</f>
        <v>0</v>
      </c>
      <c r="E168" s="1">
        <f>SUMIFS(INDEX(Scores!$H$2:$N$354, 0, MATCH($C168, Scores!$H$1:$N$1, 0)), Scores!$E$2:$E$354, $A168, Scores!$F$2:$F$354, E$1)</f>
        <v>3</v>
      </c>
      <c r="F168" s="1">
        <f>SUMIFS(INDEX(Scores!$H$2:$N$354, 0, MATCH($C168, Scores!$H$1:$N$1, 0)), Scores!$E$2:$E$354, $A168, Scores!$F$2:$F$354, F$1)</f>
        <v>1</v>
      </c>
      <c r="G168" s="1">
        <f>SUMIFS(INDEX(Scores!$H$2:$N$354, 0, MATCH($C168, Scores!$H$1:$N$1, 0)), Scores!$E$2:$E$354, $A168, Scores!$F$2:$F$354, G$1)</f>
        <v>0</v>
      </c>
      <c r="H168" s="1" t="str">
        <f t="shared" si="257"/>
        <v>Joshua</v>
      </c>
      <c r="I168" s="1">
        <f t="shared" ref="I168" si="337">IF($H168=$C168, SUM($D168:$E168)-SUM($D169:$E169), SUM($D168:$E168) - SUM($D169:$F169))</f>
        <v>0</v>
      </c>
      <c r="J168" s="1">
        <f t="shared" ref="J168" si="338">IF($H168=$C168, SUM($D168:$F168)-SUM($D169:$E169), SUM($D168:$F168)-SUM($D169:$F169))</f>
        <v>1</v>
      </c>
      <c r="K168" s="1">
        <f t="shared" si="262"/>
        <v>1</v>
      </c>
      <c r="L168" s="1">
        <f t="shared" si="265"/>
        <v>0</v>
      </c>
    </row>
    <row r="169" spans="1:12">
      <c r="A169" s="1">
        <f t="shared" si="268"/>
        <v>87</v>
      </c>
      <c r="B169" s="1" t="str">
        <f>INDEX(Scores!$G$2:$G$354, MATCH(Clutch!$A169, Scores!$E$2:$E$354, 0))</f>
        <v>JC</v>
      </c>
      <c r="C169" s="1" t="s">
        <v>5</v>
      </c>
      <c r="D169" s="1">
        <f>SUMIFS(INDEX(Scores!$H$2:$N$354, 0, MATCH($C169, Scores!$H$1:$N$1, 0)), Scores!$E$2:$E$354, $A169, Scores!$F$2:$F$354, D$1)</f>
        <v>0</v>
      </c>
      <c r="E169" s="1">
        <f>SUMIFS(INDEX(Scores!$H$2:$N$354, 0, MATCH($C169, Scores!$H$1:$N$1, 0)), Scores!$E$2:$E$354, $A169, Scores!$F$2:$F$354, E$1)</f>
        <v>0</v>
      </c>
      <c r="F169" s="1">
        <f>SUMIFS(INDEX(Scores!$H$2:$N$354, 0, MATCH($C169, Scores!$H$1:$N$1, 0)), Scores!$E$2:$E$354, $A169, Scores!$F$2:$F$354, F$1)</f>
        <v>3</v>
      </c>
      <c r="G169" s="1">
        <f>SUMIFS(INDEX(Scores!$H$2:$N$354, 0, MATCH($C169, Scores!$H$1:$N$1, 0)), Scores!$E$2:$E$354, $A169, Scores!$F$2:$F$354, G$1)</f>
        <v>0</v>
      </c>
      <c r="H169" s="1" t="str">
        <f t="shared" si="257"/>
        <v>Joshua</v>
      </c>
      <c r="I169" s="1">
        <f t="shared" ref="I169" si="339">IF($H169=$C169, SUM($D169:$E169)-SUM($D168:$E168), SUM($D169:$E169) - SUM($D168:$F168))</f>
        <v>-3</v>
      </c>
      <c r="J169" s="1">
        <f t="shared" ref="J169" si="340">IF($H169=$C169, SUM($D169:$F169)-SUM($D168:$E168), SUM($D169:$F169)-SUM($D168:$F168))</f>
        <v>0</v>
      </c>
      <c r="K169" s="1">
        <f t="shared" si="262"/>
        <v>1</v>
      </c>
      <c r="L169" s="1">
        <f t="shared" si="265"/>
        <v>-3</v>
      </c>
    </row>
    <row r="170" spans="1:12">
      <c r="A170" s="1">
        <f t="shared" si="268"/>
        <v>88</v>
      </c>
      <c r="B170" s="1" t="str">
        <f>INDEX(Scores!$G$2:$G$354, MATCH(Clutch!$A170, Scores!$E$2:$E$354, 0))</f>
        <v>CJ</v>
      </c>
      <c r="C170" s="1" t="s">
        <v>4</v>
      </c>
      <c r="D170" s="1">
        <f>SUMIFS(INDEX(Scores!$H$2:$N$354, 0, MATCH($C170, Scores!$H$1:$N$1, 0)), Scores!$E$2:$E$354, $A170, Scores!$F$2:$F$354, D$1)</f>
        <v>1</v>
      </c>
      <c r="E170" s="1">
        <f>SUMIFS(INDEX(Scores!$H$2:$N$354, 0, MATCH($C170, Scores!$H$1:$N$1, 0)), Scores!$E$2:$E$354, $A170, Scores!$F$2:$F$354, E$1)</f>
        <v>4</v>
      </c>
      <c r="F170" s="1">
        <f>SUMIFS(INDEX(Scores!$H$2:$N$354, 0, MATCH($C170, Scores!$H$1:$N$1, 0)), Scores!$E$2:$E$354, $A170, Scores!$F$2:$F$354, F$1)</f>
        <v>4</v>
      </c>
      <c r="G170" s="1">
        <f>SUMIFS(INDEX(Scores!$H$2:$N$354, 0, MATCH($C170, Scores!$H$1:$N$1, 0)), Scores!$E$2:$E$354, $A170, Scores!$F$2:$F$354, G$1)</f>
        <v>0</v>
      </c>
      <c r="H170" s="1" t="str">
        <f t="shared" si="257"/>
        <v>Caleb</v>
      </c>
      <c r="I170" s="1">
        <f t="shared" ref="I170:I212" si="341">IF($H170=$C170, SUM($D170:$E170)-SUM($D171:$E171), SUM($D170:$E170) - SUM($D171:$F171))</f>
        <v>1</v>
      </c>
      <c r="J170" s="1">
        <f t="shared" ref="J170:J212" si="342">IF($H170=$C170, SUM($D170:$F170)-SUM($D171:$E171), SUM($D170:$F170)-SUM($D171:$F171))</f>
        <v>5</v>
      </c>
      <c r="K170" s="1" t="str">
        <f t="shared" si="262"/>
        <v/>
      </c>
      <c r="L170" s="1">
        <f t="shared" si="265"/>
        <v>1</v>
      </c>
    </row>
    <row r="171" spans="1:12">
      <c r="A171" s="1">
        <f t="shared" si="268"/>
        <v>88</v>
      </c>
      <c r="B171" s="1" t="str">
        <f>INDEX(Scores!$G$2:$G$354, MATCH(Clutch!$A171, Scores!$E$2:$E$354, 0))</f>
        <v>CJ</v>
      </c>
      <c r="C171" s="1" t="s">
        <v>5</v>
      </c>
      <c r="D171" s="1">
        <f>SUMIFS(INDEX(Scores!$H$2:$N$354, 0, MATCH($C171, Scores!$H$1:$N$1, 0)), Scores!$E$2:$E$354, $A171, Scores!$F$2:$F$354, D$1)</f>
        <v>1</v>
      </c>
      <c r="E171" s="1">
        <f>SUMIFS(INDEX(Scores!$H$2:$N$354, 0, MATCH($C171, Scores!$H$1:$N$1, 0)), Scores!$E$2:$E$354, $A171, Scores!$F$2:$F$354, E$1)</f>
        <v>3</v>
      </c>
      <c r="F171" s="1">
        <f>SUMIFS(INDEX(Scores!$H$2:$N$354, 0, MATCH($C171, Scores!$H$1:$N$1, 0)), Scores!$E$2:$E$354, $A171, Scores!$F$2:$F$354, F$1)</f>
        <v>4</v>
      </c>
      <c r="G171" s="1">
        <f>SUMIFS(INDEX(Scores!$H$2:$N$354, 0, MATCH($C171, Scores!$H$1:$N$1, 0)), Scores!$E$2:$E$354, $A171, Scores!$F$2:$F$354, G$1)</f>
        <v>0</v>
      </c>
      <c r="H171" s="1" t="str">
        <f t="shared" si="257"/>
        <v>Caleb</v>
      </c>
      <c r="I171" s="1">
        <f t="shared" ref="I171:I193" si="343">IF($H171=$C171, SUM($D171:$E171)-SUM($D170:$E170), SUM($D171:$E171) - SUM($D170:$F170))</f>
        <v>-5</v>
      </c>
      <c r="J171" s="1">
        <f t="shared" ref="J171:J213" si="344">IF($H171=$C171, SUM($D171:$F171)-SUM($D170:$E170), SUM($D171:$F171)-SUM($D170:$F170))</f>
        <v>-1</v>
      </c>
      <c r="K171" s="1">
        <f t="shared" si="262"/>
        <v>0</v>
      </c>
      <c r="L171" s="1" t="str">
        <f t="shared" si="265"/>
        <v>&lt;-3</v>
      </c>
    </row>
    <row r="172" spans="1:12">
      <c r="A172" s="1">
        <f t="shared" si="268"/>
        <v>89</v>
      </c>
      <c r="B172" s="1" t="str">
        <f>INDEX(Scores!$G$2:$G$354, MATCH(Clutch!$A172, Scores!$E$2:$E$354, 0))</f>
        <v>JVC</v>
      </c>
      <c r="C172" s="1" t="s">
        <v>4</v>
      </c>
      <c r="D172" s="1">
        <f>SUMIFS(INDEX(Scores!$H$2:$N$354, 0, MATCH($C172, Scores!$H$1:$N$1, 0)), Scores!$E$2:$E$354, $A172, Scores!$F$2:$F$354, D$1)</f>
        <v>1</v>
      </c>
      <c r="E172" s="1">
        <f>SUMIFS(INDEX(Scores!$H$2:$N$354, 0, MATCH($C172, Scores!$H$1:$N$1, 0)), Scores!$E$2:$E$354, $A172, Scores!$F$2:$F$354, E$1)</f>
        <v>0</v>
      </c>
      <c r="F172" s="1">
        <f>SUMIFS(INDEX(Scores!$H$2:$N$354, 0, MATCH($C172, Scores!$H$1:$N$1, 0)), Scores!$E$2:$E$354, $A172, Scores!$F$2:$F$354, F$1)</f>
        <v>1</v>
      </c>
      <c r="G172" s="1">
        <f>SUMIFS(INDEX(Scores!$H$2:$N$354, 0, MATCH($C172, Scores!$H$1:$N$1, 0)), Scores!$E$2:$E$354, $A172, Scores!$F$2:$F$354, G$1)</f>
        <v>0</v>
      </c>
      <c r="H172" s="1" t="str">
        <f t="shared" ref="H172:H173" si="345">IF(FIND("C", B172) &lt; FIND("J", B172), "Caleb", "Joshua")</f>
        <v>Joshua</v>
      </c>
      <c r="I172" s="1">
        <f t="shared" si="341"/>
        <v>-3</v>
      </c>
      <c r="J172" s="1">
        <f t="shared" si="342"/>
        <v>-2</v>
      </c>
      <c r="K172" s="1">
        <f t="shared" ref="K172:K173" si="346">IF(I172&lt;=0,IF(J172&gt;=0,1,0),"")</f>
        <v>0</v>
      </c>
      <c r="L172" s="1">
        <f t="shared" ref="L172:L173" si="347">IF(I172&gt;3, "&gt;3", IF(I172&lt;-3, "&lt;-3", I172))</f>
        <v>-3</v>
      </c>
    </row>
    <row r="173" spans="1:12">
      <c r="A173" s="1">
        <f t="shared" si="268"/>
        <v>89</v>
      </c>
      <c r="B173" s="1" t="str">
        <f>INDEX(Scores!$G$2:$G$354, MATCH(Clutch!$A173, Scores!$E$2:$E$354, 0))</f>
        <v>JVC</v>
      </c>
      <c r="C173" s="1" t="s">
        <v>5</v>
      </c>
      <c r="D173" s="1">
        <f>SUMIFS(INDEX(Scores!$H$2:$N$354, 0, MATCH($C173, Scores!$H$1:$N$1, 0)), Scores!$E$2:$E$354, $A173, Scores!$F$2:$F$354, D$1)</f>
        <v>2</v>
      </c>
      <c r="E173" s="1">
        <f>SUMIFS(INDEX(Scores!$H$2:$N$354, 0, MATCH($C173, Scores!$H$1:$N$1, 0)), Scores!$E$2:$E$354, $A173, Scores!$F$2:$F$354, E$1)</f>
        <v>1</v>
      </c>
      <c r="F173" s="1">
        <f>SUMIFS(INDEX(Scores!$H$2:$N$354, 0, MATCH($C173, Scores!$H$1:$N$1, 0)), Scores!$E$2:$E$354, $A173, Scores!$F$2:$F$354, F$1)</f>
        <v>1</v>
      </c>
      <c r="G173" s="1">
        <f>SUMIFS(INDEX(Scores!$H$2:$N$354, 0, MATCH($C173, Scores!$H$1:$N$1, 0)), Scores!$E$2:$E$354, $A173, Scores!$F$2:$F$354, G$1)</f>
        <v>0</v>
      </c>
      <c r="H173" s="1" t="str">
        <f t="shared" si="345"/>
        <v>Joshua</v>
      </c>
      <c r="I173" s="1">
        <f t="shared" si="343"/>
        <v>2</v>
      </c>
      <c r="J173" s="1">
        <f t="shared" si="344"/>
        <v>3</v>
      </c>
      <c r="K173" s="1" t="str">
        <f t="shared" si="346"/>
        <v/>
      </c>
      <c r="L173" s="1">
        <f t="shared" si="347"/>
        <v>2</v>
      </c>
    </row>
    <row r="174" spans="1:12">
      <c r="A174" s="1">
        <f t="shared" si="268"/>
        <v>90</v>
      </c>
      <c r="B174" s="1" t="str">
        <f>INDEX(Scores!$G$2:$G$354, MATCH(Clutch!$A174, Scores!$E$2:$E$354, 0))</f>
        <v>JC</v>
      </c>
      <c r="C174" s="1" t="s">
        <v>4</v>
      </c>
      <c r="D174" s="1">
        <f>SUMIFS(INDEX(Scores!$H$2:$N$354, 0, MATCH($C174, Scores!$H$1:$N$1, 0)), Scores!$E$2:$E$354, $A174, Scores!$F$2:$F$354, D$1)</f>
        <v>1</v>
      </c>
      <c r="E174" s="1">
        <f>SUMIFS(INDEX(Scores!$H$2:$N$354, 0, MATCH($C174, Scores!$H$1:$N$1, 0)), Scores!$E$2:$E$354, $A174, Scores!$F$2:$F$354, E$1)</f>
        <v>0</v>
      </c>
      <c r="F174" s="1">
        <f>SUMIFS(INDEX(Scores!$H$2:$N$354, 0, MATCH($C174, Scores!$H$1:$N$1, 0)), Scores!$E$2:$E$354, $A174, Scores!$F$2:$F$354, F$1)</f>
        <v>1</v>
      </c>
      <c r="G174" s="1">
        <f>SUMIFS(INDEX(Scores!$H$2:$N$354, 0, MATCH($C174, Scores!$H$1:$N$1, 0)), Scores!$E$2:$E$354, $A174, Scores!$F$2:$F$354, G$1)</f>
        <v>0</v>
      </c>
      <c r="H174" s="1" t="str">
        <f t="shared" ref="H174:H177" si="348">IF(FIND("C", B174) &lt; FIND("J", B174), "Caleb", "Joshua")</f>
        <v>Joshua</v>
      </c>
      <c r="I174" s="1">
        <f t="shared" si="341"/>
        <v>0</v>
      </c>
      <c r="J174" s="1">
        <f t="shared" si="342"/>
        <v>1</v>
      </c>
      <c r="K174" s="1">
        <f t="shared" ref="K174:K177" si="349">IF(I174&lt;=0,IF(J174&gt;=0,1,0),"")</f>
        <v>1</v>
      </c>
      <c r="L174" s="1">
        <f t="shared" ref="L174:L177" si="350">IF(I174&gt;3, "&gt;3", IF(I174&lt;-3, "&lt;-3", I174))</f>
        <v>0</v>
      </c>
    </row>
    <row r="175" spans="1:12">
      <c r="A175" s="1">
        <f t="shared" si="268"/>
        <v>90</v>
      </c>
      <c r="B175" s="1" t="str">
        <f>INDEX(Scores!$G$2:$G$354, MATCH(Clutch!$A175, Scores!$E$2:$E$354, 0))</f>
        <v>JC</v>
      </c>
      <c r="C175" s="1" t="s">
        <v>5</v>
      </c>
      <c r="D175" s="1">
        <f>SUMIFS(INDEX(Scores!$H$2:$N$354, 0, MATCH($C175, Scores!$H$1:$N$1, 0)), Scores!$E$2:$E$354, $A175, Scores!$F$2:$F$354, D$1)</f>
        <v>0</v>
      </c>
      <c r="E175" s="1">
        <f>SUMIFS(INDEX(Scores!$H$2:$N$354, 0, MATCH($C175, Scores!$H$1:$N$1, 0)), Scores!$E$2:$E$354, $A175, Scores!$F$2:$F$354, E$1)</f>
        <v>0</v>
      </c>
      <c r="F175" s="1">
        <f>SUMIFS(INDEX(Scores!$H$2:$N$354, 0, MATCH($C175, Scores!$H$1:$N$1, 0)), Scores!$E$2:$E$354, $A175, Scores!$F$2:$F$354, F$1)</f>
        <v>1</v>
      </c>
      <c r="G175" s="1">
        <f>SUMIFS(INDEX(Scores!$H$2:$N$354, 0, MATCH($C175, Scores!$H$1:$N$1, 0)), Scores!$E$2:$E$354, $A175, Scores!$F$2:$F$354, G$1)</f>
        <v>0</v>
      </c>
      <c r="H175" s="1" t="str">
        <f t="shared" si="348"/>
        <v>Joshua</v>
      </c>
      <c r="I175" s="1">
        <f t="shared" si="343"/>
        <v>-1</v>
      </c>
      <c r="J175" s="1">
        <f t="shared" si="344"/>
        <v>0</v>
      </c>
      <c r="K175" s="1">
        <f t="shared" si="349"/>
        <v>1</v>
      </c>
      <c r="L175" s="1">
        <f t="shared" si="350"/>
        <v>-1</v>
      </c>
    </row>
    <row r="176" spans="1:12">
      <c r="A176" s="1">
        <f t="shared" si="268"/>
        <v>91</v>
      </c>
      <c r="B176" s="1" t="str">
        <f>INDEX(Scores!$G$2:$G$354, MATCH(Clutch!$A176, Scores!$E$2:$E$354, 0))</f>
        <v>JC</v>
      </c>
      <c r="C176" s="1" t="s">
        <v>4</v>
      </c>
      <c r="D176" s="1">
        <f>SUMIFS(INDEX(Scores!$H$2:$N$354, 0, MATCH($C176, Scores!$H$1:$N$1, 0)), Scores!$E$2:$E$354, $A176, Scores!$F$2:$F$354, D$1)</f>
        <v>3</v>
      </c>
      <c r="E176" s="1">
        <f>SUMIFS(INDEX(Scores!$H$2:$N$354, 0, MATCH($C176, Scores!$H$1:$N$1, 0)), Scores!$E$2:$E$354, $A176, Scores!$F$2:$F$354, E$1)</f>
        <v>2</v>
      </c>
      <c r="F176" s="1">
        <f>SUMIFS(INDEX(Scores!$H$2:$N$354, 0, MATCH($C176, Scores!$H$1:$N$1, 0)), Scores!$E$2:$E$354, $A176, Scores!$F$2:$F$354, F$1)</f>
        <v>2</v>
      </c>
      <c r="G176" s="1">
        <f>SUMIFS(INDEX(Scores!$H$2:$N$354, 0, MATCH($C176, Scores!$H$1:$N$1, 0)), Scores!$E$2:$E$354, $A176, Scores!$F$2:$F$354, G$1)</f>
        <v>0</v>
      </c>
      <c r="H176" s="1" t="str">
        <f t="shared" si="348"/>
        <v>Joshua</v>
      </c>
      <c r="I176" s="1">
        <f t="shared" si="341"/>
        <v>-6</v>
      </c>
      <c r="J176" s="1">
        <f t="shared" si="342"/>
        <v>-4</v>
      </c>
      <c r="K176" s="1">
        <f t="shared" si="349"/>
        <v>0</v>
      </c>
      <c r="L176" s="1" t="str">
        <f t="shared" si="350"/>
        <v>&lt;-3</v>
      </c>
    </row>
    <row r="177" spans="1:12">
      <c r="A177" s="1">
        <f t="shared" si="268"/>
        <v>91</v>
      </c>
      <c r="B177" s="1" t="str">
        <f>INDEX(Scores!$G$2:$G$354, MATCH(Clutch!$A177, Scores!$E$2:$E$354, 0))</f>
        <v>JC</v>
      </c>
      <c r="C177" s="1" t="s">
        <v>5</v>
      </c>
      <c r="D177" s="1">
        <f>SUMIFS(INDEX(Scores!$H$2:$N$354, 0, MATCH($C177, Scores!$H$1:$N$1, 0)), Scores!$E$2:$E$354, $A177, Scores!$F$2:$F$354, D$1)</f>
        <v>4</v>
      </c>
      <c r="E177" s="1">
        <f>SUMIFS(INDEX(Scores!$H$2:$N$354, 0, MATCH($C177, Scores!$H$1:$N$1, 0)), Scores!$E$2:$E$354, $A177, Scores!$F$2:$F$354, E$1)</f>
        <v>2</v>
      </c>
      <c r="F177" s="1">
        <f>SUMIFS(INDEX(Scores!$H$2:$N$354, 0, MATCH($C177, Scores!$H$1:$N$1, 0)), Scores!$E$2:$E$354, $A177, Scores!$F$2:$F$354, F$1)</f>
        <v>5</v>
      </c>
      <c r="G177" s="1">
        <f>SUMIFS(INDEX(Scores!$H$2:$N$354, 0, MATCH($C177, Scores!$H$1:$N$1, 0)), Scores!$E$2:$E$354, $A177, Scores!$F$2:$F$354, G$1)</f>
        <v>0</v>
      </c>
      <c r="H177" s="1" t="str">
        <f t="shared" si="348"/>
        <v>Joshua</v>
      </c>
      <c r="I177" s="1">
        <f t="shared" si="343"/>
        <v>1</v>
      </c>
      <c r="J177" s="1">
        <f t="shared" si="344"/>
        <v>6</v>
      </c>
      <c r="K177" s="1" t="str">
        <f t="shared" si="349"/>
        <v/>
      </c>
      <c r="L177" s="1">
        <f t="shared" si="350"/>
        <v>1</v>
      </c>
    </row>
    <row r="178" spans="1:12">
      <c r="A178" s="1">
        <f t="shared" si="268"/>
        <v>92</v>
      </c>
      <c r="B178" s="1" t="str">
        <f>INDEX(Scores!$G$2:$G$354, MATCH(Clutch!$A178, Scores!$E$2:$E$354, 0))</f>
        <v>CJ</v>
      </c>
      <c r="C178" s="1" t="s">
        <v>4</v>
      </c>
      <c r="D178" s="1">
        <f>SUMIFS(INDEX(Scores!$H$2:$N$354, 0, MATCH($C178, Scores!$H$1:$N$1, 0)), Scores!$E$2:$E$354, $A178, Scores!$F$2:$F$354, D$1)</f>
        <v>4</v>
      </c>
      <c r="E178" s="1">
        <f>SUMIFS(INDEX(Scores!$H$2:$N$354, 0, MATCH($C178, Scores!$H$1:$N$1, 0)), Scores!$E$2:$E$354, $A178, Scores!$F$2:$F$354, E$1)</f>
        <v>2</v>
      </c>
      <c r="F178" s="1">
        <f>SUMIFS(INDEX(Scores!$H$2:$N$354, 0, MATCH($C178, Scores!$H$1:$N$1, 0)), Scores!$E$2:$E$354, $A178, Scores!$F$2:$F$354, F$1)</f>
        <v>1</v>
      </c>
      <c r="G178" s="1">
        <f>SUMIFS(INDEX(Scores!$H$2:$N$354, 0, MATCH($C178, Scores!$H$1:$N$1, 0)), Scores!$E$2:$E$354, $A178, Scores!$F$2:$F$354, G$1)</f>
        <v>0</v>
      </c>
      <c r="H178" s="1" t="str">
        <f t="shared" ref="H178:H179" si="351">IF(FIND("C", B178) &lt; FIND("J", B178), "Caleb", "Joshua")</f>
        <v>Caleb</v>
      </c>
      <c r="I178" s="1">
        <f t="shared" si="341"/>
        <v>3</v>
      </c>
      <c r="J178" s="1">
        <f t="shared" si="342"/>
        <v>4</v>
      </c>
      <c r="K178" s="1" t="str">
        <f t="shared" ref="K178:K179" si="352">IF(I178&lt;=0,IF(J178&gt;=0,1,0),"")</f>
        <v/>
      </c>
      <c r="L178" s="1">
        <f t="shared" ref="L178:L179" si="353">IF(I178&gt;3, "&gt;3", IF(I178&lt;-3, "&lt;-3", I178))</f>
        <v>3</v>
      </c>
    </row>
    <row r="179" spans="1:12">
      <c r="A179" s="1">
        <f t="shared" si="268"/>
        <v>92</v>
      </c>
      <c r="B179" s="1" t="str">
        <f>INDEX(Scores!$G$2:$G$354, MATCH(Clutch!$A179, Scores!$E$2:$E$354, 0))</f>
        <v>CJ</v>
      </c>
      <c r="C179" s="1" t="s">
        <v>5</v>
      </c>
      <c r="D179" s="1">
        <f>SUMIFS(INDEX(Scores!$H$2:$N$354, 0, MATCH($C179, Scores!$H$1:$N$1, 0)), Scores!$E$2:$E$354, $A179, Scores!$F$2:$F$354, D$1)</f>
        <v>3</v>
      </c>
      <c r="E179" s="1">
        <f>SUMIFS(INDEX(Scores!$H$2:$N$354, 0, MATCH($C179, Scores!$H$1:$N$1, 0)), Scores!$E$2:$E$354, $A179, Scores!$F$2:$F$354, E$1)</f>
        <v>0</v>
      </c>
      <c r="F179" s="1">
        <f>SUMIFS(INDEX(Scores!$H$2:$N$354, 0, MATCH($C179, Scores!$H$1:$N$1, 0)), Scores!$E$2:$E$354, $A179, Scores!$F$2:$F$354, F$1)</f>
        <v>0</v>
      </c>
      <c r="G179" s="1">
        <f>SUMIFS(INDEX(Scores!$H$2:$N$354, 0, MATCH($C179, Scores!$H$1:$N$1, 0)), Scores!$E$2:$E$354, $A179, Scores!$F$2:$F$354, G$1)</f>
        <v>0</v>
      </c>
      <c r="H179" s="1" t="str">
        <f t="shared" si="351"/>
        <v>Caleb</v>
      </c>
      <c r="I179" s="1">
        <f t="shared" si="343"/>
        <v>-4</v>
      </c>
      <c r="J179" s="1">
        <f t="shared" si="344"/>
        <v>-4</v>
      </c>
      <c r="K179" s="1">
        <f t="shared" si="352"/>
        <v>0</v>
      </c>
      <c r="L179" s="1" t="str">
        <f t="shared" si="353"/>
        <v>&lt;-3</v>
      </c>
    </row>
    <row r="180" spans="1:12">
      <c r="A180" s="1">
        <f t="shared" si="268"/>
        <v>93</v>
      </c>
      <c r="B180" s="1" t="str">
        <f>INDEX(Scores!$G$2:$G$354, MATCH(Clutch!$A180, Scores!$E$2:$E$354, 0))</f>
        <v>CJ</v>
      </c>
      <c r="C180" s="1" t="s">
        <v>4</v>
      </c>
      <c r="D180" s="1">
        <f>SUMIFS(INDEX(Scores!$H$2:$N$354, 0, MATCH($C180, Scores!$H$1:$N$1, 0)), Scores!$E$2:$E$354, $A180, Scores!$F$2:$F$354, D$1)</f>
        <v>3</v>
      </c>
      <c r="E180" s="1">
        <f>SUMIFS(INDEX(Scores!$H$2:$N$354, 0, MATCH($C180, Scores!$H$1:$N$1, 0)), Scores!$E$2:$E$354, $A180, Scores!$F$2:$F$354, E$1)</f>
        <v>3</v>
      </c>
      <c r="F180" s="1">
        <f>SUMIFS(INDEX(Scores!$H$2:$N$354, 0, MATCH($C180, Scores!$H$1:$N$1, 0)), Scores!$E$2:$E$354, $A180, Scores!$F$2:$F$354, F$1)</f>
        <v>8</v>
      </c>
      <c r="G180" s="1">
        <f>SUMIFS(INDEX(Scores!$H$2:$N$354, 0, MATCH($C180, Scores!$H$1:$N$1, 0)), Scores!$E$2:$E$354, $A180, Scores!$F$2:$F$354, G$1)</f>
        <v>0</v>
      </c>
      <c r="H180" s="1" t="str">
        <f t="shared" ref="H180:H181" si="354">IF(FIND("C", B180) &lt; FIND("J", B180), "Caleb", "Joshua")</f>
        <v>Caleb</v>
      </c>
      <c r="I180" s="1">
        <f t="shared" si="341"/>
        <v>6</v>
      </c>
      <c r="J180" s="1">
        <f t="shared" si="342"/>
        <v>14</v>
      </c>
      <c r="K180" s="1" t="str">
        <f t="shared" ref="K180:K181" si="355">IF(I180&lt;=0,IF(J180&gt;=0,1,0),"")</f>
        <v/>
      </c>
      <c r="L180" s="1" t="str">
        <f t="shared" ref="L180:L181" si="356">IF(I180&gt;3, "&gt;3", IF(I180&lt;-3, "&lt;-3", I180))</f>
        <v>&gt;3</v>
      </c>
    </row>
    <row r="181" spans="1:12">
      <c r="A181" s="1">
        <f t="shared" si="268"/>
        <v>93</v>
      </c>
      <c r="B181" s="1" t="str">
        <f>INDEX(Scores!$G$2:$G$354, MATCH(Clutch!$A181, Scores!$E$2:$E$354, 0))</f>
        <v>CJ</v>
      </c>
      <c r="C181" s="1" t="s">
        <v>5</v>
      </c>
      <c r="D181" s="1">
        <f>SUMIFS(INDEX(Scores!$H$2:$N$354, 0, MATCH($C181, Scores!$H$1:$N$1, 0)), Scores!$E$2:$E$354, $A181, Scores!$F$2:$F$354, D$1)</f>
        <v>0</v>
      </c>
      <c r="E181" s="1">
        <f>SUMIFS(INDEX(Scores!$H$2:$N$354, 0, MATCH($C181, Scores!$H$1:$N$1, 0)), Scores!$E$2:$E$354, $A181, Scores!$F$2:$F$354, E$1)</f>
        <v>0</v>
      </c>
      <c r="F181" s="1">
        <f>SUMIFS(INDEX(Scores!$H$2:$N$354, 0, MATCH($C181, Scores!$H$1:$N$1, 0)), Scores!$E$2:$E$354, $A181, Scores!$F$2:$F$354, F$1)</f>
        <v>1</v>
      </c>
      <c r="G181" s="1">
        <f>SUMIFS(INDEX(Scores!$H$2:$N$354, 0, MATCH($C181, Scores!$H$1:$N$1, 0)), Scores!$E$2:$E$354, $A181, Scores!$F$2:$F$354, G$1)</f>
        <v>0</v>
      </c>
      <c r="H181" s="1" t="str">
        <f t="shared" si="354"/>
        <v>Caleb</v>
      </c>
      <c r="I181" s="1">
        <f t="shared" si="343"/>
        <v>-14</v>
      </c>
      <c r="J181" s="1">
        <f t="shared" si="344"/>
        <v>-13</v>
      </c>
      <c r="K181" s="1">
        <f t="shared" si="355"/>
        <v>0</v>
      </c>
      <c r="L181" s="1" t="str">
        <f t="shared" si="356"/>
        <v>&lt;-3</v>
      </c>
    </row>
    <row r="182" spans="1:12">
      <c r="A182" s="1">
        <f t="shared" si="268"/>
        <v>94</v>
      </c>
      <c r="B182" s="1" t="str">
        <f>INDEX(Scores!$G$2:$G$354, MATCH(Clutch!$A182, Scores!$E$2:$E$354, 0))</f>
        <v>JC</v>
      </c>
      <c r="C182" s="1" t="s">
        <v>4</v>
      </c>
      <c r="D182" s="1">
        <f>SUMIFS(INDEX(Scores!$H$2:$N$354, 0, MATCH($C182, Scores!$H$1:$N$1, 0)), Scores!$E$2:$E$354, $A182, Scores!$F$2:$F$354, D$1)</f>
        <v>2</v>
      </c>
      <c r="E182" s="1">
        <f>SUMIFS(INDEX(Scores!$H$2:$N$354, 0, MATCH($C182, Scores!$H$1:$N$1, 0)), Scores!$E$2:$E$354, $A182, Scores!$F$2:$F$354, E$1)</f>
        <v>3</v>
      </c>
      <c r="F182" s="1">
        <f>SUMIFS(INDEX(Scores!$H$2:$N$354, 0, MATCH($C182, Scores!$H$1:$N$1, 0)), Scores!$E$2:$E$354, $A182, Scores!$F$2:$F$354, F$1)</f>
        <v>2</v>
      </c>
      <c r="G182" s="1">
        <f>SUMIFS(INDEX(Scores!$H$2:$N$354, 0, MATCH($C182, Scores!$H$1:$N$1, 0)), Scores!$E$2:$E$354, $A182, Scores!$F$2:$F$354, G$1)</f>
        <v>0</v>
      </c>
      <c r="H182" s="1" t="str">
        <f t="shared" ref="H182:H183" si="357">IF(FIND("C", B182) &lt; FIND("J", B182), "Caleb", "Joshua")</f>
        <v>Joshua</v>
      </c>
      <c r="I182" s="1">
        <f t="shared" si="341"/>
        <v>-3</v>
      </c>
      <c r="J182" s="1">
        <f t="shared" si="342"/>
        <v>-1</v>
      </c>
      <c r="K182" s="1">
        <f t="shared" ref="K182:K183" si="358">IF(I182&lt;=0,IF(J182&gt;=0,1,0),"")</f>
        <v>0</v>
      </c>
      <c r="L182" s="1">
        <f t="shared" ref="L182:L183" si="359">IF(I182&gt;3, "&gt;3", IF(I182&lt;-3, "&lt;-3", I182))</f>
        <v>-3</v>
      </c>
    </row>
    <row r="183" spans="1:12">
      <c r="A183" s="1">
        <f t="shared" si="268"/>
        <v>94</v>
      </c>
      <c r="B183" s="1" t="str">
        <f>INDEX(Scores!$G$2:$G$354, MATCH(Clutch!$A183, Scores!$E$2:$E$354, 0))</f>
        <v>JC</v>
      </c>
      <c r="C183" s="1" t="s">
        <v>5</v>
      </c>
      <c r="D183" s="1">
        <f>SUMIFS(INDEX(Scores!$H$2:$N$354, 0, MATCH($C183, Scores!$H$1:$N$1, 0)), Scores!$E$2:$E$354, $A183, Scores!$F$2:$F$354, D$1)</f>
        <v>3</v>
      </c>
      <c r="E183" s="1">
        <f>SUMIFS(INDEX(Scores!$H$2:$N$354, 0, MATCH($C183, Scores!$H$1:$N$1, 0)), Scores!$E$2:$E$354, $A183, Scores!$F$2:$F$354, E$1)</f>
        <v>3</v>
      </c>
      <c r="F183" s="1">
        <f>SUMIFS(INDEX(Scores!$H$2:$N$354, 0, MATCH($C183, Scores!$H$1:$N$1, 0)), Scores!$E$2:$E$354, $A183, Scores!$F$2:$F$354, F$1)</f>
        <v>2</v>
      </c>
      <c r="G183" s="1">
        <f>SUMIFS(INDEX(Scores!$H$2:$N$354, 0, MATCH($C183, Scores!$H$1:$N$1, 0)), Scores!$E$2:$E$354, $A183, Scores!$F$2:$F$354, G$1)</f>
        <v>0</v>
      </c>
      <c r="H183" s="1" t="str">
        <f t="shared" si="357"/>
        <v>Joshua</v>
      </c>
      <c r="I183" s="1">
        <f t="shared" si="343"/>
        <v>1</v>
      </c>
      <c r="J183" s="1">
        <f t="shared" si="344"/>
        <v>3</v>
      </c>
      <c r="K183" s="1" t="str">
        <f t="shared" si="358"/>
        <v/>
      </c>
      <c r="L183" s="1">
        <f t="shared" si="359"/>
        <v>1</v>
      </c>
    </row>
    <row r="184" spans="1:12">
      <c r="A184" s="1">
        <f t="shared" si="268"/>
        <v>95</v>
      </c>
      <c r="B184" s="1" t="str">
        <f>INDEX(Scores!$G$2:$G$354, MATCH(Clutch!$A184, Scores!$E$2:$E$354, 0))</f>
        <v>JC</v>
      </c>
      <c r="C184" s="1" t="s">
        <v>4</v>
      </c>
      <c r="D184" s="1">
        <f>SUMIFS(INDEX(Scores!$H$2:$N$354, 0, MATCH($C184, Scores!$H$1:$N$1, 0)), Scores!$E$2:$E$354, $A184, Scores!$F$2:$F$354, D$1)</f>
        <v>2</v>
      </c>
      <c r="E184" s="1">
        <f>SUMIFS(INDEX(Scores!$H$2:$N$354, 0, MATCH($C184, Scores!$H$1:$N$1, 0)), Scores!$E$2:$E$354, $A184, Scores!$F$2:$F$354, E$1)</f>
        <v>0</v>
      </c>
      <c r="F184" s="1">
        <f>SUMIFS(INDEX(Scores!$H$2:$N$354, 0, MATCH($C184, Scores!$H$1:$N$1, 0)), Scores!$E$2:$E$354, $A184, Scores!$F$2:$F$354, F$1)</f>
        <v>0</v>
      </c>
      <c r="G184" s="1">
        <f>SUMIFS(INDEX(Scores!$H$2:$N$354, 0, MATCH($C184, Scores!$H$1:$N$1, 0)), Scores!$E$2:$E$354, $A184, Scores!$F$2:$F$354, G$1)</f>
        <v>0</v>
      </c>
      <c r="H184" s="1" t="str">
        <f t="shared" ref="H184:H185" si="360">IF(FIND("C", B184) &lt; FIND("J", B184), "Caleb", "Joshua")</f>
        <v>Joshua</v>
      </c>
      <c r="I184" s="1">
        <f t="shared" si="341"/>
        <v>1</v>
      </c>
      <c r="J184" s="1">
        <f t="shared" si="342"/>
        <v>1</v>
      </c>
      <c r="K184" s="1" t="str">
        <f t="shared" ref="K184:K185" si="361">IF(I184&lt;=0,IF(J184&gt;=0,1,0),"")</f>
        <v/>
      </c>
      <c r="L184" s="1">
        <f t="shared" ref="L184:L185" si="362">IF(I184&gt;3, "&gt;3", IF(I184&lt;-3, "&lt;-3", I184))</f>
        <v>1</v>
      </c>
    </row>
    <row r="185" spans="1:12">
      <c r="A185" s="1">
        <f t="shared" si="268"/>
        <v>95</v>
      </c>
      <c r="B185" s="1" t="str">
        <f>INDEX(Scores!$G$2:$G$354, MATCH(Clutch!$A185, Scores!$E$2:$E$354, 0))</f>
        <v>JC</v>
      </c>
      <c r="C185" s="1" t="s">
        <v>5</v>
      </c>
      <c r="D185" s="1">
        <f>SUMIFS(INDEX(Scores!$H$2:$N$354, 0, MATCH($C185, Scores!$H$1:$N$1, 0)), Scores!$E$2:$E$354, $A185, Scores!$F$2:$F$354, D$1)</f>
        <v>0</v>
      </c>
      <c r="E185" s="1">
        <f>SUMIFS(INDEX(Scores!$H$2:$N$354, 0, MATCH($C185, Scores!$H$1:$N$1, 0)), Scores!$E$2:$E$354, $A185, Scores!$F$2:$F$354, E$1)</f>
        <v>1</v>
      </c>
      <c r="F185" s="1">
        <f>SUMIFS(INDEX(Scores!$H$2:$N$354, 0, MATCH($C185, Scores!$H$1:$N$1, 0)), Scores!$E$2:$E$354, $A185, Scores!$F$2:$F$354, F$1)</f>
        <v>0</v>
      </c>
      <c r="G185" s="1">
        <f>SUMIFS(INDEX(Scores!$H$2:$N$354, 0, MATCH($C185, Scores!$H$1:$N$1, 0)), Scores!$E$2:$E$354, $A185, Scores!$F$2:$F$354, G$1)</f>
        <v>0</v>
      </c>
      <c r="H185" s="1" t="str">
        <f t="shared" si="360"/>
        <v>Joshua</v>
      </c>
      <c r="I185" s="1">
        <f t="shared" si="343"/>
        <v>-1</v>
      </c>
      <c r="J185" s="1">
        <f t="shared" si="344"/>
        <v>-1</v>
      </c>
      <c r="K185" s="1">
        <f t="shared" si="361"/>
        <v>0</v>
      </c>
      <c r="L185" s="1">
        <f t="shared" si="362"/>
        <v>-1</v>
      </c>
    </row>
    <row r="186" spans="1:12">
      <c r="A186" s="1">
        <f t="shared" si="268"/>
        <v>96</v>
      </c>
      <c r="B186" s="1" t="str">
        <f>INDEX(Scores!$G$2:$G$354, MATCH(Clutch!$A186, Scores!$E$2:$E$354, 0))</f>
        <v>JC</v>
      </c>
      <c r="C186" s="1" t="s">
        <v>4</v>
      </c>
      <c r="D186" s="1">
        <f>SUMIFS(INDEX(Scores!$H$2:$N$354, 0, MATCH($C186, Scores!$H$1:$N$1, 0)), Scores!$E$2:$E$354, $A186, Scores!$F$2:$F$354, D$1)</f>
        <v>3</v>
      </c>
      <c r="E186" s="1">
        <f>SUMIFS(INDEX(Scores!$H$2:$N$354, 0, MATCH($C186, Scores!$H$1:$N$1, 0)), Scores!$E$2:$E$354, $A186, Scores!$F$2:$F$354, E$1)</f>
        <v>1</v>
      </c>
      <c r="F186" s="1">
        <f>SUMIFS(INDEX(Scores!$H$2:$N$354, 0, MATCH($C186, Scores!$H$1:$N$1, 0)), Scores!$E$2:$E$354, $A186, Scores!$F$2:$F$354, F$1)</f>
        <v>1</v>
      </c>
      <c r="G186" s="1">
        <f>SUMIFS(INDEX(Scores!$H$2:$N$354, 0, MATCH($C186, Scores!$H$1:$N$1, 0)), Scores!$E$2:$E$354, $A186, Scores!$F$2:$F$354, G$1)</f>
        <v>0</v>
      </c>
      <c r="H186" s="1" t="str">
        <f t="shared" ref="H186:H187" si="363">IF(FIND("C", B186) &lt; FIND("J", B186), "Caleb", "Joshua")</f>
        <v>Joshua</v>
      </c>
      <c r="I186" s="1">
        <f t="shared" si="341"/>
        <v>1</v>
      </c>
      <c r="J186" s="1">
        <f t="shared" si="342"/>
        <v>2</v>
      </c>
      <c r="K186" s="1" t="str">
        <f t="shared" ref="K186:K187" si="364">IF(I186&lt;=0,IF(J186&gt;=0,1,0),"")</f>
        <v/>
      </c>
      <c r="L186" s="1">
        <f t="shared" ref="L186:L187" si="365">IF(I186&gt;3, "&gt;3", IF(I186&lt;-3, "&lt;-3", I186))</f>
        <v>1</v>
      </c>
    </row>
    <row r="187" spans="1:12">
      <c r="A187" s="1">
        <f t="shared" si="268"/>
        <v>96</v>
      </c>
      <c r="B187" s="1" t="str">
        <f>INDEX(Scores!$G$2:$G$354, MATCH(Clutch!$A187, Scores!$E$2:$E$354, 0))</f>
        <v>JC</v>
      </c>
      <c r="C187" s="1" t="s">
        <v>5</v>
      </c>
      <c r="D187" s="1">
        <f>SUMIFS(INDEX(Scores!$H$2:$N$354, 0, MATCH($C187, Scores!$H$1:$N$1, 0)), Scores!$E$2:$E$354, $A187, Scores!$F$2:$F$354, D$1)</f>
        <v>0</v>
      </c>
      <c r="E187" s="1">
        <f>SUMIFS(INDEX(Scores!$H$2:$N$354, 0, MATCH($C187, Scores!$H$1:$N$1, 0)), Scores!$E$2:$E$354, $A187, Scores!$F$2:$F$354, E$1)</f>
        <v>2</v>
      </c>
      <c r="F187" s="1">
        <f>SUMIFS(INDEX(Scores!$H$2:$N$354, 0, MATCH($C187, Scores!$H$1:$N$1, 0)), Scores!$E$2:$E$354, $A187, Scores!$F$2:$F$354, F$1)</f>
        <v>1</v>
      </c>
      <c r="G187" s="1">
        <f>SUMIFS(INDEX(Scores!$H$2:$N$354, 0, MATCH($C187, Scores!$H$1:$N$1, 0)), Scores!$E$2:$E$354, $A187, Scores!$F$2:$F$354, G$1)</f>
        <v>0</v>
      </c>
      <c r="H187" s="1" t="str">
        <f t="shared" si="363"/>
        <v>Joshua</v>
      </c>
      <c r="I187" s="1">
        <f t="shared" si="343"/>
        <v>-2</v>
      </c>
      <c r="J187" s="1">
        <f t="shared" si="344"/>
        <v>-1</v>
      </c>
      <c r="K187" s="1">
        <f t="shared" si="364"/>
        <v>0</v>
      </c>
      <c r="L187" s="1">
        <f t="shared" si="365"/>
        <v>-2</v>
      </c>
    </row>
    <row r="188" spans="1:12">
      <c r="A188" s="1">
        <f t="shared" si="268"/>
        <v>97</v>
      </c>
      <c r="B188" s="1" t="str">
        <f>INDEX(Scores!$G$2:$G$354, MATCH(Clutch!$A188, Scores!$E$2:$E$354, 0))</f>
        <v>CJ</v>
      </c>
      <c r="C188" s="1" t="s">
        <v>4</v>
      </c>
      <c r="D188" s="1">
        <f>SUMIFS(INDEX(Scores!$H$2:$N$354, 0, MATCH($C188, Scores!$H$1:$N$1, 0)), Scores!$E$2:$E$354, $A188, Scores!$F$2:$F$354, D$1)</f>
        <v>0</v>
      </c>
      <c r="E188" s="1">
        <f>SUMIFS(INDEX(Scores!$H$2:$N$354, 0, MATCH($C188, Scores!$H$1:$N$1, 0)), Scores!$E$2:$E$354, $A188, Scores!$F$2:$F$354, E$1)</f>
        <v>3</v>
      </c>
      <c r="F188" s="1">
        <f>SUMIFS(INDEX(Scores!$H$2:$N$354, 0, MATCH($C188, Scores!$H$1:$N$1, 0)), Scores!$E$2:$E$354, $A188, Scores!$F$2:$F$354, F$1)</f>
        <v>0</v>
      </c>
      <c r="G188" s="1">
        <f>SUMIFS(INDEX(Scores!$H$2:$N$354, 0, MATCH($C188, Scores!$H$1:$N$1, 0)), Scores!$E$2:$E$354, $A188, Scores!$F$2:$F$354, G$1)</f>
        <v>3</v>
      </c>
      <c r="H188" s="1" t="str">
        <f t="shared" ref="H188:H189" si="366">IF(FIND("C", B188) &lt; FIND("J", B188), "Caleb", "Joshua")</f>
        <v>Caleb</v>
      </c>
      <c r="I188" s="1">
        <f t="shared" si="341"/>
        <v>2</v>
      </c>
      <c r="J188" s="1">
        <f t="shared" si="342"/>
        <v>2</v>
      </c>
      <c r="K188" s="1" t="str">
        <f t="shared" ref="K188:K189" si="367">IF(I188&lt;=0,IF(J188&gt;=0,1,0),"")</f>
        <v/>
      </c>
      <c r="L188" s="1">
        <f t="shared" ref="L188:L189" si="368">IF(I188&gt;3, "&gt;3", IF(I188&lt;-3, "&lt;-3", I188))</f>
        <v>2</v>
      </c>
    </row>
    <row r="189" spans="1:12">
      <c r="A189" s="1">
        <f t="shared" si="268"/>
        <v>97</v>
      </c>
      <c r="B189" s="1" t="str">
        <f>INDEX(Scores!$G$2:$G$354, MATCH(Clutch!$A189, Scores!$E$2:$E$354, 0))</f>
        <v>CJ</v>
      </c>
      <c r="C189" s="1" t="s">
        <v>5</v>
      </c>
      <c r="D189" s="1">
        <f>SUMIFS(INDEX(Scores!$H$2:$N$354, 0, MATCH($C189, Scores!$H$1:$N$1, 0)), Scores!$E$2:$E$354, $A189, Scores!$F$2:$F$354, D$1)</f>
        <v>1</v>
      </c>
      <c r="E189" s="1">
        <f>SUMIFS(INDEX(Scores!$H$2:$N$354, 0, MATCH($C189, Scores!$H$1:$N$1, 0)), Scores!$E$2:$E$354, $A189, Scores!$F$2:$F$354, E$1)</f>
        <v>0</v>
      </c>
      <c r="F189" s="1">
        <f>SUMIFS(INDEX(Scores!$H$2:$N$354, 0, MATCH($C189, Scores!$H$1:$N$1, 0)), Scores!$E$2:$E$354, $A189, Scores!$F$2:$F$354, F$1)</f>
        <v>2</v>
      </c>
      <c r="G189" s="1">
        <f>SUMIFS(INDEX(Scores!$H$2:$N$354, 0, MATCH($C189, Scores!$H$1:$N$1, 0)), Scores!$E$2:$E$354, $A189, Scores!$F$2:$F$354, G$1)</f>
        <v>2</v>
      </c>
      <c r="H189" s="1" t="str">
        <f t="shared" si="366"/>
        <v>Caleb</v>
      </c>
      <c r="I189" s="1">
        <f t="shared" si="343"/>
        <v>-2</v>
      </c>
      <c r="J189" s="1">
        <f t="shared" si="344"/>
        <v>0</v>
      </c>
      <c r="K189" s="1">
        <f t="shared" si="367"/>
        <v>1</v>
      </c>
      <c r="L189" s="1">
        <f t="shared" si="368"/>
        <v>-2</v>
      </c>
    </row>
    <row r="190" spans="1:12">
      <c r="A190" s="1">
        <f t="shared" si="268"/>
        <v>98</v>
      </c>
      <c r="B190" s="1" t="str">
        <f>INDEX(Scores!$G$2:$G$354, MATCH(Clutch!$A190, Scores!$E$2:$E$354, 0))</f>
        <v>CJQ</v>
      </c>
      <c r="C190" s="1" t="s">
        <v>4</v>
      </c>
      <c r="D190" s="1">
        <f>SUMIFS(INDEX(Scores!$H$2:$N$354, 0, MATCH($C190, Scores!$H$1:$N$1, 0)), Scores!$E$2:$E$354, $A190, Scores!$F$2:$F$354, D$1)</f>
        <v>2</v>
      </c>
      <c r="E190" s="1">
        <f>SUMIFS(INDEX(Scores!$H$2:$N$354, 0, MATCH($C190, Scores!$H$1:$N$1, 0)), Scores!$E$2:$E$354, $A190, Scores!$F$2:$F$354, E$1)</f>
        <v>0</v>
      </c>
      <c r="F190" s="1">
        <f>SUMIFS(INDEX(Scores!$H$2:$N$354, 0, MATCH($C190, Scores!$H$1:$N$1, 0)), Scores!$E$2:$E$354, $A190, Scores!$F$2:$F$354, F$1)</f>
        <v>9</v>
      </c>
      <c r="G190" s="1">
        <f>SUMIFS(INDEX(Scores!$H$2:$N$354, 0, MATCH($C190, Scores!$H$1:$N$1, 0)), Scores!$E$2:$E$354, $A190, Scores!$F$2:$F$354, G$1)</f>
        <v>0</v>
      </c>
      <c r="H190" s="1" t="str">
        <f t="shared" ref="H190:H191" si="369">IF(FIND("C", B190) &lt; FIND("J", B190), "Caleb", "Joshua")</f>
        <v>Caleb</v>
      </c>
      <c r="I190" s="1">
        <f t="shared" si="341"/>
        <v>1</v>
      </c>
      <c r="J190" s="1">
        <f t="shared" si="342"/>
        <v>10</v>
      </c>
      <c r="K190" s="1" t="str">
        <f t="shared" ref="K190:K191" si="370">IF(I190&lt;=0,IF(J190&gt;=0,1,0),"")</f>
        <v/>
      </c>
      <c r="L190" s="1">
        <f t="shared" ref="L190:L191" si="371">IF(I190&gt;3, "&gt;3", IF(I190&lt;-3, "&lt;-3", I190))</f>
        <v>1</v>
      </c>
    </row>
    <row r="191" spans="1:12">
      <c r="A191" s="1">
        <f t="shared" si="268"/>
        <v>98</v>
      </c>
      <c r="B191" s="1" t="str">
        <f>INDEX(Scores!$G$2:$G$354, MATCH(Clutch!$A191, Scores!$E$2:$E$354, 0))</f>
        <v>CJQ</v>
      </c>
      <c r="C191" s="1" t="s">
        <v>5</v>
      </c>
      <c r="D191" s="1">
        <f>SUMIFS(INDEX(Scores!$H$2:$N$354, 0, MATCH($C191, Scores!$H$1:$N$1, 0)), Scores!$E$2:$E$354, $A191, Scores!$F$2:$F$354, D$1)</f>
        <v>1</v>
      </c>
      <c r="E191" s="1">
        <f>SUMIFS(INDEX(Scores!$H$2:$N$354, 0, MATCH($C191, Scores!$H$1:$N$1, 0)), Scores!$E$2:$E$354, $A191, Scores!$F$2:$F$354, E$1)</f>
        <v>0</v>
      </c>
      <c r="F191" s="1">
        <f>SUMIFS(INDEX(Scores!$H$2:$N$354, 0, MATCH($C191, Scores!$H$1:$N$1, 0)), Scores!$E$2:$E$354, $A191, Scores!$F$2:$F$354, F$1)</f>
        <v>1</v>
      </c>
      <c r="G191" s="1">
        <f>SUMIFS(INDEX(Scores!$H$2:$N$354, 0, MATCH($C191, Scores!$H$1:$N$1, 0)), Scores!$E$2:$E$354, $A191, Scores!$F$2:$F$354, G$1)</f>
        <v>0</v>
      </c>
      <c r="H191" s="1" t="str">
        <f t="shared" si="369"/>
        <v>Caleb</v>
      </c>
      <c r="I191" s="1">
        <f t="shared" si="343"/>
        <v>-10</v>
      </c>
      <c r="J191" s="1">
        <f t="shared" si="344"/>
        <v>-9</v>
      </c>
      <c r="K191" s="1">
        <f t="shared" si="370"/>
        <v>0</v>
      </c>
      <c r="L191" s="1" t="str">
        <f t="shared" si="371"/>
        <v>&lt;-3</v>
      </c>
    </row>
    <row r="192" spans="1:12">
      <c r="A192" s="1">
        <f t="shared" si="268"/>
        <v>99</v>
      </c>
      <c r="B192" s="1" t="str">
        <f>INDEX(Scores!$G$2:$G$354, MATCH(Clutch!$A192, Scores!$E$2:$E$354, 0))</f>
        <v>JCDQ</v>
      </c>
      <c r="C192" s="1" t="s">
        <v>4</v>
      </c>
      <c r="D192" s="1">
        <f>SUMIFS(INDEX(Scores!$H$2:$N$354, 0, MATCH($C192, Scores!$H$1:$N$1, 0)), Scores!$E$2:$E$354, $A192, Scores!$F$2:$F$354, D$1)</f>
        <v>0</v>
      </c>
      <c r="E192" s="1">
        <f>SUMIFS(INDEX(Scores!$H$2:$N$354, 0, MATCH($C192, Scores!$H$1:$N$1, 0)), Scores!$E$2:$E$354, $A192, Scores!$F$2:$F$354, E$1)</f>
        <v>0</v>
      </c>
      <c r="F192" s="1">
        <f>SUMIFS(INDEX(Scores!$H$2:$N$354, 0, MATCH($C192, Scores!$H$1:$N$1, 0)), Scores!$E$2:$E$354, $A192, Scores!$F$2:$F$354, F$1)</f>
        <v>3</v>
      </c>
      <c r="G192" s="1">
        <f>SUMIFS(INDEX(Scores!$H$2:$N$354, 0, MATCH($C192, Scores!$H$1:$N$1, 0)), Scores!$E$2:$E$354, $A192, Scores!$F$2:$F$354, G$1)</f>
        <v>0</v>
      </c>
      <c r="H192" s="1" t="str">
        <f t="shared" ref="H192:H193" si="372">IF(FIND("C", B192) &lt; FIND("J", B192), "Caleb", "Joshua")</f>
        <v>Joshua</v>
      </c>
      <c r="I192" s="1">
        <f t="shared" si="341"/>
        <v>-7</v>
      </c>
      <c r="J192" s="1">
        <f t="shared" si="342"/>
        <v>-4</v>
      </c>
      <c r="K192" s="1">
        <f t="shared" ref="K192:K193" si="373">IF(I192&lt;=0,IF(J192&gt;=0,1,0),"")</f>
        <v>0</v>
      </c>
      <c r="L192" s="1" t="str">
        <f t="shared" ref="L192:L193" si="374">IF(I192&gt;3, "&gt;3", IF(I192&lt;-3, "&lt;-3", I192))</f>
        <v>&lt;-3</v>
      </c>
    </row>
    <row r="193" spans="1:12">
      <c r="A193" s="1">
        <f t="shared" si="268"/>
        <v>99</v>
      </c>
      <c r="B193" s="1" t="str">
        <f>INDEX(Scores!$G$2:$G$354, MATCH(Clutch!$A193, Scores!$E$2:$E$354, 0))</f>
        <v>JCDQ</v>
      </c>
      <c r="C193" s="1" t="s">
        <v>5</v>
      </c>
      <c r="D193" s="1">
        <f>SUMIFS(INDEX(Scores!$H$2:$N$354, 0, MATCH($C193, Scores!$H$1:$N$1, 0)), Scores!$E$2:$E$354, $A193, Scores!$F$2:$F$354, D$1)</f>
        <v>4</v>
      </c>
      <c r="E193" s="1">
        <f>SUMIFS(INDEX(Scores!$H$2:$N$354, 0, MATCH($C193, Scores!$H$1:$N$1, 0)), Scores!$E$2:$E$354, $A193, Scores!$F$2:$F$354, E$1)</f>
        <v>2</v>
      </c>
      <c r="F193" s="1">
        <f>SUMIFS(INDEX(Scores!$H$2:$N$354, 0, MATCH($C193, Scores!$H$1:$N$1, 0)), Scores!$E$2:$E$354, $A193, Scores!$F$2:$F$354, F$1)</f>
        <v>1</v>
      </c>
      <c r="G193" s="1">
        <f>SUMIFS(INDEX(Scores!$H$2:$N$354, 0, MATCH($C193, Scores!$H$1:$N$1, 0)), Scores!$E$2:$E$354, $A193, Scores!$F$2:$F$354, G$1)</f>
        <v>0</v>
      </c>
      <c r="H193" s="1" t="str">
        <f t="shared" si="372"/>
        <v>Joshua</v>
      </c>
      <c r="I193" s="1">
        <f t="shared" si="343"/>
        <v>6</v>
      </c>
      <c r="J193" s="1">
        <f t="shared" si="344"/>
        <v>7</v>
      </c>
      <c r="K193" s="1" t="str">
        <f t="shared" si="373"/>
        <v/>
      </c>
      <c r="L193" s="1" t="str">
        <f t="shared" si="374"/>
        <v>&gt;3</v>
      </c>
    </row>
    <row r="194" spans="1:12">
      <c r="A194" s="1">
        <f t="shared" si="268"/>
        <v>100</v>
      </c>
      <c r="B194" s="1" t="str">
        <f>INDEX(Scores!$G$2:$G$354, MATCH(Clutch!$A194, Scores!$E$2:$E$354, 0))</f>
        <v>CJ</v>
      </c>
      <c r="C194" s="1" t="s">
        <v>4</v>
      </c>
      <c r="D194" s="1">
        <f>SUMIFS(INDEX(Scores!$H$2:$N$354, 0, MATCH($C194, Scores!$H$1:$N$1, 0)), Scores!$E$2:$E$354, $A194, Scores!$F$2:$F$354, D$1)</f>
        <v>2</v>
      </c>
      <c r="E194" s="1">
        <f>SUMIFS(INDEX(Scores!$H$2:$N$354, 0, MATCH($C194, Scores!$H$1:$N$1, 0)), Scores!$E$2:$E$354, $A194, Scores!$F$2:$F$354, E$1)</f>
        <v>4</v>
      </c>
      <c r="F194" s="1">
        <f>SUMIFS(INDEX(Scores!$H$2:$N$354, 0, MATCH($C194, Scores!$H$1:$N$1, 0)), Scores!$E$2:$E$354, $A194, Scores!$F$2:$F$354, F$1)</f>
        <v>3</v>
      </c>
      <c r="G194" s="1">
        <f>SUMIFS(INDEX(Scores!$H$2:$N$354, 0, MATCH($C194, Scores!$H$1:$N$1, 0)), Scores!$E$2:$E$354, $A194, Scores!$F$2:$F$354, G$1)</f>
        <v>0</v>
      </c>
      <c r="H194" s="1" t="str">
        <f t="shared" ref="H194:H195" si="375">IF(FIND("C", B194) &lt; FIND("J", B194), "Caleb", "Joshua")</f>
        <v>Caleb</v>
      </c>
      <c r="I194" s="1">
        <f t="shared" si="341"/>
        <v>-1</v>
      </c>
      <c r="J194" s="1">
        <f t="shared" si="342"/>
        <v>2</v>
      </c>
      <c r="K194" s="1">
        <f t="shared" ref="K194:K195" si="376">IF(I194&lt;=0,IF(J194&gt;=0,1,0),"")</f>
        <v>1</v>
      </c>
      <c r="L194" s="1">
        <f>IF(I194&gt;3, "&gt;3", IF(I194&lt;-3, "&lt;-3", I194))</f>
        <v>-1</v>
      </c>
    </row>
    <row r="195" spans="1:12">
      <c r="A195" s="1">
        <f t="shared" si="268"/>
        <v>100</v>
      </c>
      <c r="B195" s="1" t="str">
        <f>INDEX(Scores!$G$2:$G$354, MATCH(Clutch!$A195, Scores!$E$2:$E$354, 0))</f>
        <v>CJ</v>
      </c>
      <c r="C195" s="1" t="s">
        <v>5</v>
      </c>
      <c r="D195" s="1">
        <f>SUMIFS(INDEX(Scores!$H$2:$N$354, 0, MATCH($C195, Scores!$H$1:$N$1, 0)), Scores!$E$2:$E$354, $A195, Scores!$F$2:$F$354, D$1)</f>
        <v>5</v>
      </c>
      <c r="E195" s="1">
        <f>SUMIFS(INDEX(Scores!$H$2:$N$354, 0, MATCH($C195, Scores!$H$1:$N$1, 0)), Scores!$E$2:$E$354, $A195, Scores!$F$2:$F$354, E$1)</f>
        <v>2</v>
      </c>
      <c r="F195" s="1">
        <f>SUMIFS(INDEX(Scores!$H$2:$N$354, 0, MATCH($C195, Scores!$H$1:$N$1, 0)), Scores!$E$2:$E$354, $A195, Scores!$F$2:$F$354, F$1)</f>
        <v>0</v>
      </c>
      <c r="G195" s="1">
        <f>SUMIFS(INDEX(Scores!$H$2:$N$354, 0, MATCH($C195, Scores!$H$1:$N$1, 0)), Scores!$E$2:$E$354, $A195, Scores!$F$2:$F$354, G$1)</f>
        <v>0</v>
      </c>
      <c r="H195" s="1" t="str">
        <f t="shared" si="375"/>
        <v>Caleb</v>
      </c>
      <c r="I195" s="1">
        <f>IF($H195=$C195, SUM($D195:$E195)-SUM($D194:$E194), SUM($D195:$E195) - SUM($D194:$F194))</f>
        <v>-2</v>
      </c>
      <c r="J195" s="1">
        <f t="shared" si="344"/>
        <v>-2</v>
      </c>
      <c r="K195" s="1">
        <f t="shared" si="376"/>
        <v>0</v>
      </c>
      <c r="L195" s="1">
        <f t="shared" ref="L195" si="377">IF(I195&gt;3, "&gt;3", IF(I195&lt;-3, "&lt;-3", I195))</f>
        <v>-2</v>
      </c>
    </row>
    <row r="196" spans="1:12">
      <c r="A196" s="1">
        <v>107</v>
      </c>
      <c r="B196" s="1" t="str">
        <f>INDEX(Scores!$G$2:$G$354, MATCH(Clutch!$A196, Scores!$E$2:$E$354, 0))</f>
        <v>CJ</v>
      </c>
      <c r="C196" s="1" t="s">
        <v>4</v>
      </c>
      <c r="D196" s="1">
        <f>SUMIFS(INDEX(Scores!$H$2:$N$354, 0, MATCH($C196, Scores!$H$1:$N$1, 0)), Scores!$E$2:$E$354, $A196, Scores!$F$2:$F$354, D$1)</f>
        <v>3</v>
      </c>
      <c r="E196" s="1">
        <f>SUMIFS(INDEX(Scores!$H$2:$N$354, 0, MATCH($C196, Scores!$H$1:$N$1, 0)), Scores!$E$2:$E$354, $A196, Scores!$F$2:$F$354, E$1)</f>
        <v>0</v>
      </c>
      <c r="F196" s="1">
        <f>SUMIFS(INDEX(Scores!$H$2:$N$354, 0, MATCH($C196, Scores!$H$1:$N$1, 0)), Scores!$E$2:$E$354, $A196, Scores!$F$2:$F$354, F$1)</f>
        <v>3</v>
      </c>
      <c r="G196" s="1">
        <f>SUMIFS(INDEX(Scores!$H$2:$N$354, 0, MATCH($C196, Scores!$H$1:$N$1, 0)), Scores!$E$2:$E$354, $A196, Scores!$F$2:$F$354, G$1)</f>
        <v>0</v>
      </c>
      <c r="H196" s="1" t="str">
        <f t="shared" ref="H196:H197" si="378">IF(FIND("C", B196) &lt; FIND("J", B196), "Caleb", "Joshua")</f>
        <v>Caleb</v>
      </c>
      <c r="I196" s="1">
        <f t="shared" si="341"/>
        <v>-1</v>
      </c>
      <c r="J196" s="1">
        <f t="shared" si="342"/>
        <v>2</v>
      </c>
      <c r="K196" s="1">
        <f t="shared" ref="K196:K197" si="379">IF(I196&lt;=0,IF(J196&gt;=0,1,0),"")</f>
        <v>1</v>
      </c>
      <c r="L196" s="1">
        <f>IF(I196&gt;3, "&gt;3", IF(I196&lt;-3, "&lt;-3", I196))</f>
        <v>-1</v>
      </c>
    </row>
    <row r="197" spans="1:12">
      <c r="A197" s="1">
        <v>107</v>
      </c>
      <c r="B197" s="1" t="str">
        <f>INDEX(Scores!$G$2:$G$354, MATCH(Clutch!$A197, Scores!$E$2:$E$354, 0))</f>
        <v>CJ</v>
      </c>
      <c r="C197" s="1" t="s">
        <v>5</v>
      </c>
      <c r="D197" s="1">
        <f>SUMIFS(INDEX(Scores!$H$2:$N$354, 0, MATCH($C197, Scores!$H$1:$N$1, 0)), Scores!$E$2:$E$354, $A197, Scores!$F$2:$F$354, D$1)</f>
        <v>1</v>
      </c>
      <c r="E197" s="1">
        <f>SUMIFS(INDEX(Scores!$H$2:$N$354, 0, MATCH($C197, Scores!$H$1:$N$1, 0)), Scores!$E$2:$E$354, $A197, Scores!$F$2:$F$354, E$1)</f>
        <v>3</v>
      </c>
      <c r="F197" s="1">
        <f>SUMIFS(INDEX(Scores!$H$2:$N$354, 0, MATCH($C197, Scores!$H$1:$N$1, 0)), Scores!$E$2:$E$354, $A197, Scores!$F$2:$F$354, F$1)</f>
        <v>1</v>
      </c>
      <c r="G197" s="1">
        <f>SUMIFS(INDEX(Scores!$H$2:$N$354, 0, MATCH($C197, Scores!$H$1:$N$1, 0)), Scores!$E$2:$E$354, $A197, Scores!$F$2:$F$354, G$1)</f>
        <v>0</v>
      </c>
      <c r="H197" s="1" t="str">
        <f t="shared" si="378"/>
        <v>Caleb</v>
      </c>
      <c r="I197" s="1">
        <f>IF($H197=$C197, SUM($D197:$E197)-SUM($D196:$E196), SUM($D197:$E197) - SUM($D196:$F196))</f>
        <v>-2</v>
      </c>
      <c r="J197" s="1">
        <f t="shared" si="344"/>
        <v>-1</v>
      </c>
      <c r="K197" s="1">
        <f t="shared" si="379"/>
        <v>0</v>
      </c>
      <c r="L197" s="1">
        <f t="shared" ref="L197" si="380">IF(I197&gt;3, "&gt;3", IF(I197&lt;-3, "&lt;-3", I197))</f>
        <v>-2</v>
      </c>
    </row>
    <row r="198" spans="1:12">
      <c r="A198" s="1">
        <v>108</v>
      </c>
      <c r="B198" s="1" t="str">
        <f>INDEX(Scores!$G$2:$G$354, MATCH(Clutch!$A198, Scores!$E$2:$E$354, 0))</f>
        <v>JC</v>
      </c>
      <c r="C198" s="1" t="s">
        <v>4</v>
      </c>
      <c r="D198" s="1">
        <f>SUMIFS(INDEX(Scores!$H$2:$N$354, 0, MATCH($C198, Scores!$H$1:$N$1, 0)), Scores!$E$2:$E$354, $A198, Scores!$F$2:$F$354, D$1)</f>
        <v>3</v>
      </c>
      <c r="E198" s="1">
        <f>SUMIFS(INDEX(Scores!$H$2:$N$354, 0, MATCH($C198, Scores!$H$1:$N$1, 0)), Scores!$E$2:$E$354, $A198, Scores!$F$2:$F$354, E$1)</f>
        <v>0</v>
      </c>
      <c r="F198" s="1">
        <f>SUMIFS(INDEX(Scores!$H$2:$N$354, 0, MATCH($C198, Scores!$H$1:$N$1, 0)), Scores!$E$2:$E$354, $A198, Scores!$F$2:$F$354, F$1)</f>
        <v>5</v>
      </c>
      <c r="G198" s="1">
        <f>SUMIFS(INDEX(Scores!$H$2:$N$354, 0, MATCH($C198, Scores!$H$1:$N$1, 0)), Scores!$E$2:$E$354, $A198, Scores!$F$2:$F$354, G$1)</f>
        <v>0</v>
      </c>
      <c r="H198" s="1" t="str">
        <f t="shared" ref="H198:H199" si="381">IF(FIND("C", B198) &lt; FIND("J", B198), "Caleb", "Joshua")</f>
        <v>Joshua</v>
      </c>
      <c r="I198" s="1">
        <f t="shared" si="341"/>
        <v>-3</v>
      </c>
      <c r="J198" s="1">
        <f t="shared" si="342"/>
        <v>2</v>
      </c>
      <c r="K198" s="1">
        <f t="shared" ref="K198:K199" si="382">IF(I198&lt;=0,IF(J198&gt;=0,1,0),"")</f>
        <v>1</v>
      </c>
      <c r="L198" s="1">
        <f>IF(I198&gt;3, "&gt;3", IF(I198&lt;-3, "&lt;-3", I198))</f>
        <v>-3</v>
      </c>
    </row>
    <row r="199" spans="1:12">
      <c r="A199" s="1">
        <v>108</v>
      </c>
      <c r="B199" s="1" t="str">
        <f>INDEX(Scores!$G$2:$G$354, MATCH(Clutch!$A199, Scores!$E$2:$E$354, 0))</f>
        <v>JC</v>
      </c>
      <c r="C199" s="1" t="s">
        <v>5</v>
      </c>
      <c r="D199" s="1">
        <f>SUMIFS(INDEX(Scores!$H$2:$N$354, 0, MATCH($C199, Scores!$H$1:$N$1, 0)), Scores!$E$2:$E$354, $A199, Scores!$F$2:$F$354, D$1)</f>
        <v>4</v>
      </c>
      <c r="E199" s="1">
        <f>SUMIFS(INDEX(Scores!$H$2:$N$354, 0, MATCH($C199, Scores!$H$1:$N$1, 0)), Scores!$E$2:$E$354, $A199, Scores!$F$2:$F$354, E$1)</f>
        <v>1</v>
      </c>
      <c r="F199" s="1">
        <f>SUMIFS(INDEX(Scores!$H$2:$N$354, 0, MATCH($C199, Scores!$H$1:$N$1, 0)), Scores!$E$2:$E$354, $A199, Scores!$F$2:$F$354, F$1)</f>
        <v>1</v>
      </c>
      <c r="G199" s="1">
        <f>SUMIFS(INDEX(Scores!$H$2:$N$354, 0, MATCH($C199, Scores!$H$1:$N$1, 0)), Scores!$E$2:$E$354, $A199, Scores!$F$2:$F$354, G$1)</f>
        <v>0</v>
      </c>
      <c r="H199" s="1" t="str">
        <f t="shared" si="381"/>
        <v>Joshua</v>
      </c>
      <c r="I199" s="1">
        <f>IF($H199=$C199, SUM($D199:$E199)-SUM($D198:$E198), SUM($D199:$E199) - SUM($D198:$F198))</f>
        <v>2</v>
      </c>
      <c r="J199" s="1">
        <f t="shared" si="344"/>
        <v>3</v>
      </c>
      <c r="K199" s="1" t="str">
        <f t="shared" si="382"/>
        <v/>
      </c>
      <c r="L199" s="1">
        <f t="shared" ref="L199" si="383">IF(I199&gt;3, "&gt;3", IF(I199&lt;-3, "&lt;-3", I199))</f>
        <v>2</v>
      </c>
    </row>
    <row r="200" spans="1:12">
      <c r="A200" s="1">
        <v>109</v>
      </c>
      <c r="B200" s="1" t="str">
        <f>INDEX(Scores!$G$2:$G$354, MATCH(Clutch!$A200, Scores!$E$2:$E$354, 0))</f>
        <v>CJ</v>
      </c>
      <c r="C200" s="1" t="s">
        <v>4</v>
      </c>
      <c r="D200" s="1">
        <f>SUMIFS(INDEX(Scores!$H$2:$N$354, 0, MATCH($C200, Scores!$H$1:$N$1, 0)), Scores!$E$2:$E$354, $A200, Scores!$F$2:$F$354, D$1)</f>
        <v>3</v>
      </c>
      <c r="E200" s="1">
        <f>SUMIFS(INDEX(Scores!$H$2:$N$354, 0, MATCH($C200, Scores!$H$1:$N$1, 0)), Scores!$E$2:$E$354, $A200, Scores!$F$2:$F$354, E$1)</f>
        <v>0</v>
      </c>
      <c r="F200" s="1">
        <f>SUMIFS(INDEX(Scores!$H$2:$N$354, 0, MATCH($C200, Scores!$H$1:$N$1, 0)), Scores!$E$2:$E$354, $A200, Scores!$F$2:$F$354, F$1)</f>
        <v>2</v>
      </c>
      <c r="G200" s="1">
        <f>SUMIFS(INDEX(Scores!$H$2:$N$354, 0, MATCH($C200, Scores!$H$1:$N$1, 0)), Scores!$E$2:$E$354, $A200, Scores!$F$2:$F$354, G$1)</f>
        <v>0</v>
      </c>
      <c r="H200" s="1" t="str">
        <f t="shared" ref="H200:H201" si="384">IF(FIND("C", B200) &lt; FIND("J", B200), "Caleb", "Joshua")</f>
        <v>Caleb</v>
      </c>
      <c r="I200" s="1">
        <f t="shared" si="341"/>
        <v>0</v>
      </c>
      <c r="J200" s="1">
        <f t="shared" si="342"/>
        <v>2</v>
      </c>
      <c r="K200" s="1">
        <f t="shared" ref="K200:K201" si="385">IF(I200&lt;=0,IF(J200&gt;=0,1,0),"")</f>
        <v>1</v>
      </c>
      <c r="L200" s="1">
        <f>IF(I200&gt;3, "&gt;3", IF(I200&lt;-3, "&lt;-3", I200))</f>
        <v>0</v>
      </c>
    </row>
    <row r="201" spans="1:12">
      <c r="A201" s="1">
        <v>109</v>
      </c>
      <c r="B201" s="1" t="str">
        <f>INDEX(Scores!$G$2:$G$354, MATCH(Clutch!$A201, Scores!$E$2:$E$354, 0))</f>
        <v>CJ</v>
      </c>
      <c r="C201" s="1" t="s">
        <v>5</v>
      </c>
      <c r="D201" s="1">
        <f>SUMIFS(INDEX(Scores!$H$2:$N$354, 0, MATCH($C201, Scores!$H$1:$N$1, 0)), Scores!$E$2:$E$354, $A201, Scores!$F$2:$F$354, D$1)</f>
        <v>3</v>
      </c>
      <c r="E201" s="1">
        <f>SUMIFS(INDEX(Scores!$H$2:$N$354, 0, MATCH($C201, Scores!$H$1:$N$1, 0)), Scores!$E$2:$E$354, $A201, Scores!$F$2:$F$354, E$1)</f>
        <v>0</v>
      </c>
      <c r="F201" s="1">
        <f>SUMIFS(INDEX(Scores!$H$2:$N$354, 0, MATCH($C201, Scores!$H$1:$N$1, 0)), Scores!$E$2:$E$354, $A201, Scores!$F$2:$F$354, F$1)</f>
        <v>5</v>
      </c>
      <c r="G201" s="1">
        <f>SUMIFS(INDEX(Scores!$H$2:$N$354, 0, MATCH($C201, Scores!$H$1:$N$1, 0)), Scores!$E$2:$E$354, $A201, Scores!$F$2:$F$354, G$1)</f>
        <v>0</v>
      </c>
      <c r="H201" s="1" t="str">
        <f t="shared" si="384"/>
        <v>Caleb</v>
      </c>
      <c r="I201" s="1">
        <f>IF($H201=$C201, SUM($D201:$E201)-SUM($D200:$E200), SUM($D201:$E201) - SUM($D200:$F200))</f>
        <v>-2</v>
      </c>
      <c r="J201" s="1">
        <f t="shared" si="344"/>
        <v>3</v>
      </c>
      <c r="K201" s="1">
        <f t="shared" si="385"/>
        <v>1</v>
      </c>
      <c r="L201" s="1">
        <f t="shared" ref="L201" si="386">IF(I201&gt;3, "&gt;3", IF(I201&lt;-3, "&lt;-3", I201))</f>
        <v>-2</v>
      </c>
    </row>
    <row r="202" spans="1:12">
      <c r="A202" s="1">
        <v>110</v>
      </c>
      <c r="B202" s="1" t="str">
        <f>INDEX(Scores!$G$2:$G$354, MATCH(Clutch!$A202, Scores!$E$2:$E$354, 0))</f>
        <v>CJ</v>
      </c>
      <c r="C202" s="1" t="s">
        <v>4</v>
      </c>
      <c r="D202" s="1">
        <f>SUMIFS(INDEX(Scores!$H$2:$N$354, 0, MATCH($C202, Scores!$H$1:$N$1, 0)), Scores!$E$2:$E$354, $A202, Scores!$F$2:$F$354, D$1)</f>
        <v>3</v>
      </c>
      <c r="E202" s="1">
        <f>SUMIFS(INDEX(Scores!$H$2:$N$354, 0, MATCH($C202, Scores!$H$1:$N$1, 0)), Scores!$E$2:$E$354, $A202, Scores!$F$2:$F$354, E$1)</f>
        <v>1</v>
      </c>
      <c r="F202" s="1">
        <f>SUMIFS(INDEX(Scores!$H$2:$N$354, 0, MATCH($C202, Scores!$H$1:$N$1, 0)), Scores!$E$2:$E$354, $A202, Scores!$F$2:$F$354, F$1)</f>
        <v>1</v>
      </c>
      <c r="G202" s="1">
        <f>SUMIFS(INDEX(Scores!$H$2:$N$354, 0, MATCH($C202, Scores!$H$1:$N$1, 0)), Scores!$E$2:$E$354, $A202, Scores!$F$2:$F$354, G$1)</f>
        <v>0</v>
      </c>
      <c r="H202" s="1" t="str">
        <f t="shared" ref="H202:H203" si="387">IF(FIND("C", B202) &lt; FIND("J", B202), "Caleb", "Joshua")</f>
        <v>Caleb</v>
      </c>
      <c r="I202" s="1">
        <f t="shared" si="341"/>
        <v>1</v>
      </c>
      <c r="J202" s="1">
        <f t="shared" si="342"/>
        <v>2</v>
      </c>
      <c r="K202" s="1" t="str">
        <f t="shared" ref="K202:K203" si="388">IF(I202&lt;=0,IF(J202&gt;=0,1,0),"")</f>
        <v/>
      </c>
      <c r="L202" s="1">
        <f>IF(I202&gt;3, "&gt;3", IF(I202&lt;-3, "&lt;-3", I202))</f>
        <v>1</v>
      </c>
    </row>
    <row r="203" spans="1:12">
      <c r="A203" s="1">
        <v>110</v>
      </c>
      <c r="B203" s="1" t="str">
        <f>INDEX(Scores!$G$2:$G$354, MATCH(Clutch!$A203, Scores!$E$2:$E$354, 0))</f>
        <v>CJ</v>
      </c>
      <c r="C203" s="1" t="s">
        <v>5</v>
      </c>
      <c r="D203" s="1">
        <f>SUMIFS(INDEX(Scores!$H$2:$N$354, 0, MATCH($C203, Scores!$H$1:$N$1, 0)), Scores!$E$2:$E$354, $A203, Scores!$F$2:$F$354, D$1)</f>
        <v>0</v>
      </c>
      <c r="E203" s="1">
        <f>SUMIFS(INDEX(Scores!$H$2:$N$354, 0, MATCH($C203, Scores!$H$1:$N$1, 0)), Scores!$E$2:$E$354, $A203, Scores!$F$2:$F$354, E$1)</f>
        <v>3</v>
      </c>
      <c r="F203" s="1">
        <f>SUMIFS(INDEX(Scores!$H$2:$N$354, 0, MATCH($C203, Scores!$H$1:$N$1, 0)), Scores!$E$2:$E$354, $A203, Scores!$F$2:$F$354, F$1)</f>
        <v>0</v>
      </c>
      <c r="G203" s="1">
        <f>SUMIFS(INDEX(Scores!$H$2:$N$354, 0, MATCH($C203, Scores!$H$1:$N$1, 0)), Scores!$E$2:$E$354, $A203, Scores!$F$2:$F$354, G$1)</f>
        <v>0</v>
      </c>
      <c r="H203" s="1" t="str">
        <f t="shared" si="387"/>
        <v>Caleb</v>
      </c>
      <c r="I203" s="1">
        <f>IF($H203=$C203, SUM($D203:$E203)-SUM($D202:$E202), SUM($D203:$E203) - SUM($D202:$F202))</f>
        <v>-2</v>
      </c>
      <c r="J203" s="1">
        <f t="shared" si="344"/>
        <v>-2</v>
      </c>
      <c r="K203" s="1">
        <f t="shared" si="388"/>
        <v>0</v>
      </c>
      <c r="L203" s="1">
        <f t="shared" ref="L203" si="389">IF(I203&gt;3, "&gt;3", IF(I203&lt;-3, "&lt;-3", I203))</f>
        <v>-2</v>
      </c>
    </row>
    <row r="204" spans="1:12">
      <c r="A204" s="1">
        <v>111</v>
      </c>
      <c r="B204" s="1" t="str">
        <f>INDEX(Scores!$G$2:$G$354, MATCH(Clutch!$A204, Scores!$E$2:$E$354, 0))</f>
        <v>JC</v>
      </c>
      <c r="C204" s="1" t="s">
        <v>4</v>
      </c>
      <c r="D204" s="1">
        <f>SUMIFS(INDEX(Scores!$H$2:$N$354, 0, MATCH($C204, Scores!$H$1:$N$1, 0)), Scores!$E$2:$E$354, $A204, Scores!$F$2:$F$354, D$1)</f>
        <v>3</v>
      </c>
      <c r="E204" s="1">
        <f>SUMIFS(INDEX(Scores!$H$2:$N$354, 0, MATCH($C204, Scores!$H$1:$N$1, 0)), Scores!$E$2:$E$354, $A204, Scores!$F$2:$F$354, E$1)</f>
        <v>4</v>
      </c>
      <c r="F204" s="1">
        <f>SUMIFS(INDEX(Scores!$H$2:$N$354, 0, MATCH($C204, Scores!$H$1:$N$1, 0)), Scores!$E$2:$E$354, $A204, Scores!$F$2:$F$354, F$1)</f>
        <v>0</v>
      </c>
      <c r="G204" s="1">
        <f>SUMIFS(INDEX(Scores!$H$2:$N$354, 0, MATCH($C204, Scores!$H$1:$N$1, 0)), Scores!$E$2:$E$354, $A204, Scores!$F$2:$F$354, G$1)</f>
        <v>0</v>
      </c>
      <c r="H204" s="1" t="str">
        <f t="shared" ref="H204:H205" si="390">IF(FIND("C", B204) &lt; FIND("J", B204), "Caleb", "Joshua")</f>
        <v>Joshua</v>
      </c>
      <c r="I204" s="1">
        <f t="shared" si="341"/>
        <v>3</v>
      </c>
      <c r="J204" s="1">
        <f t="shared" si="342"/>
        <v>3</v>
      </c>
      <c r="K204" s="1" t="str">
        <f t="shared" ref="K204:K205" si="391">IF(I204&lt;=0,IF(J204&gt;=0,1,0),"")</f>
        <v/>
      </c>
      <c r="L204" s="1">
        <f>IF(I204&gt;3, "&gt;3", IF(I204&lt;-3, "&lt;-3", I204))</f>
        <v>3</v>
      </c>
    </row>
    <row r="205" spans="1:12">
      <c r="A205" s="1">
        <v>111</v>
      </c>
      <c r="B205" s="1" t="str">
        <f>INDEX(Scores!$G$2:$G$354, MATCH(Clutch!$A205, Scores!$E$2:$E$354, 0))</f>
        <v>JC</v>
      </c>
      <c r="C205" s="1" t="s">
        <v>5</v>
      </c>
      <c r="D205" s="1">
        <f>SUMIFS(INDEX(Scores!$H$2:$N$354, 0, MATCH($C205, Scores!$H$1:$N$1, 0)), Scores!$E$2:$E$354, $A205, Scores!$F$2:$F$354, D$1)</f>
        <v>0</v>
      </c>
      <c r="E205" s="1">
        <f>SUMIFS(INDEX(Scores!$H$2:$N$354, 0, MATCH($C205, Scores!$H$1:$N$1, 0)), Scores!$E$2:$E$354, $A205, Scores!$F$2:$F$354, E$1)</f>
        <v>0</v>
      </c>
      <c r="F205" s="1">
        <f>SUMIFS(INDEX(Scores!$H$2:$N$354, 0, MATCH($C205, Scores!$H$1:$N$1, 0)), Scores!$E$2:$E$354, $A205, Scores!$F$2:$F$354, F$1)</f>
        <v>4</v>
      </c>
      <c r="G205" s="1">
        <f>SUMIFS(INDEX(Scores!$H$2:$N$354, 0, MATCH($C205, Scores!$H$1:$N$1, 0)), Scores!$E$2:$E$354, $A205, Scores!$F$2:$F$354, G$1)</f>
        <v>0</v>
      </c>
      <c r="H205" s="1" t="str">
        <f t="shared" si="390"/>
        <v>Joshua</v>
      </c>
      <c r="I205" s="1">
        <f>IF($H205=$C205, SUM($D205:$E205)-SUM($D204:$E204), SUM($D205:$E205) - SUM($D204:$F204))</f>
        <v>-7</v>
      </c>
      <c r="J205" s="1">
        <f t="shared" si="344"/>
        <v>-3</v>
      </c>
      <c r="K205" s="1">
        <f t="shared" si="391"/>
        <v>0</v>
      </c>
      <c r="L205" s="1" t="str">
        <f t="shared" ref="L205" si="392">IF(I205&gt;3, "&gt;3", IF(I205&lt;-3, "&lt;-3", I205))</f>
        <v>&lt;-3</v>
      </c>
    </row>
    <row r="206" spans="1:12">
      <c r="A206" s="1">
        <v>112</v>
      </c>
      <c r="B206" s="1" t="str">
        <f>INDEX(Scores!$G$2:$G$354, MATCH(Clutch!$A206, Scores!$E$2:$E$354, 0))</f>
        <v>CJQD</v>
      </c>
      <c r="C206" s="1" t="s">
        <v>4</v>
      </c>
      <c r="D206" s="1">
        <f>SUMIFS(INDEX(Scores!$H$2:$N$354, 0, MATCH($C206, Scores!$H$1:$N$1, 0)), Scores!$E$2:$E$354, $A206, Scores!$F$2:$F$354, D$1)</f>
        <v>2</v>
      </c>
      <c r="E206" s="1">
        <f>SUMIFS(INDEX(Scores!$H$2:$N$354, 0, MATCH($C206, Scores!$H$1:$N$1, 0)), Scores!$E$2:$E$354, $A206, Scores!$F$2:$F$354, E$1)</f>
        <v>0</v>
      </c>
      <c r="F206" s="1">
        <f>SUMIFS(INDEX(Scores!$H$2:$N$354, 0, MATCH($C206, Scores!$H$1:$N$1, 0)), Scores!$E$2:$E$354, $A206, Scores!$F$2:$F$354, F$1)</f>
        <v>1</v>
      </c>
      <c r="G206" s="1">
        <f>SUMIFS(INDEX(Scores!$H$2:$N$354, 0, MATCH($C206, Scores!$H$1:$N$1, 0)), Scores!$E$2:$E$354, $A206, Scores!$F$2:$F$354, G$1)</f>
        <v>0</v>
      </c>
      <c r="H206" s="1" t="str">
        <f t="shared" ref="H206:H207" si="393">IF(FIND("C", B206) &lt; FIND("J", B206), "Caleb", "Joshua")</f>
        <v>Caleb</v>
      </c>
      <c r="I206" s="1">
        <f t="shared" si="341"/>
        <v>1</v>
      </c>
      <c r="J206" s="1">
        <f t="shared" si="342"/>
        <v>2</v>
      </c>
      <c r="K206" s="1" t="str">
        <f t="shared" ref="K206:K207" si="394">IF(I206&lt;=0,IF(J206&gt;=0,1,0),"")</f>
        <v/>
      </c>
      <c r="L206" s="1">
        <f>IF(I206&gt;3, "&gt;3", IF(I206&lt;-3, "&lt;-3", I206))</f>
        <v>1</v>
      </c>
    </row>
    <row r="207" spans="1:12">
      <c r="A207" s="1">
        <v>112</v>
      </c>
      <c r="B207" s="1" t="str">
        <f>INDEX(Scores!$G$2:$G$354, MATCH(Clutch!$A207, Scores!$E$2:$E$354, 0))</f>
        <v>CJQD</v>
      </c>
      <c r="C207" s="1" t="s">
        <v>5</v>
      </c>
      <c r="D207" s="1">
        <f>SUMIFS(INDEX(Scores!$H$2:$N$354, 0, MATCH($C207, Scores!$H$1:$N$1, 0)), Scores!$E$2:$E$354, $A207, Scores!$F$2:$F$354, D$1)</f>
        <v>0</v>
      </c>
      <c r="E207" s="1">
        <f>SUMIFS(INDEX(Scores!$H$2:$N$354, 0, MATCH($C207, Scores!$H$1:$N$1, 0)), Scores!$E$2:$E$354, $A207, Scores!$F$2:$F$354, E$1)</f>
        <v>1</v>
      </c>
      <c r="F207" s="1">
        <f>SUMIFS(INDEX(Scores!$H$2:$N$354, 0, MATCH($C207, Scores!$H$1:$N$1, 0)), Scores!$E$2:$E$354, $A207, Scores!$F$2:$F$354, F$1)</f>
        <v>0</v>
      </c>
      <c r="G207" s="1">
        <f>SUMIFS(INDEX(Scores!$H$2:$N$354, 0, MATCH($C207, Scores!$H$1:$N$1, 0)), Scores!$E$2:$E$354, $A207, Scores!$F$2:$F$354, G$1)</f>
        <v>0</v>
      </c>
      <c r="H207" s="1" t="str">
        <f t="shared" si="393"/>
        <v>Caleb</v>
      </c>
      <c r="I207" s="1">
        <f>IF($H207=$C207, SUM($D207:$E207)-SUM($D206:$E206), SUM($D207:$E207) - SUM($D206:$F206))</f>
        <v>-2</v>
      </c>
      <c r="J207" s="1">
        <f t="shared" si="344"/>
        <v>-2</v>
      </c>
      <c r="K207" s="1">
        <f t="shared" si="394"/>
        <v>0</v>
      </c>
      <c r="L207" s="1">
        <f t="shared" ref="L207" si="395">IF(I207&gt;3, "&gt;3", IF(I207&lt;-3, "&lt;-3", I207))</f>
        <v>-2</v>
      </c>
    </row>
    <row r="208" spans="1:12">
      <c r="A208" s="1">
        <v>113</v>
      </c>
      <c r="B208" s="1" t="str">
        <f>INDEX(Scores!$G$2:$G$354, MATCH(Clutch!$A208, Scores!$E$2:$E$354, 0))</f>
        <v>CJ</v>
      </c>
      <c r="C208" s="1" t="s">
        <v>4</v>
      </c>
      <c r="D208" s="1">
        <f>SUMIFS(INDEX(Scores!$H$2:$N$354, 0, MATCH($C208, Scores!$H$1:$N$1, 0)), Scores!$E$2:$E$354, $A208, Scores!$F$2:$F$354, D$1)</f>
        <v>6</v>
      </c>
      <c r="E208" s="1">
        <f>SUMIFS(INDEX(Scores!$H$2:$N$354, 0, MATCH($C208, Scores!$H$1:$N$1, 0)), Scores!$E$2:$E$354, $A208, Scores!$F$2:$F$354, E$1)</f>
        <v>2</v>
      </c>
      <c r="F208" s="1">
        <f>SUMIFS(INDEX(Scores!$H$2:$N$354, 0, MATCH($C208, Scores!$H$1:$N$1, 0)), Scores!$E$2:$E$354, $A208, Scores!$F$2:$F$354, F$1)</f>
        <v>4</v>
      </c>
      <c r="G208" s="1">
        <f>SUMIFS(INDEX(Scores!$H$2:$N$354, 0, MATCH($C208, Scores!$H$1:$N$1, 0)), Scores!$E$2:$E$354, $A208, Scores!$F$2:$F$354, G$1)</f>
        <v>0</v>
      </c>
      <c r="H208" s="1" t="str">
        <f t="shared" ref="H208:H209" si="396">IF(FIND("C", B208) &lt; FIND("J", B208), "Caleb", "Joshua")</f>
        <v>Caleb</v>
      </c>
      <c r="I208" s="1">
        <f t="shared" si="341"/>
        <v>6</v>
      </c>
      <c r="J208" s="1">
        <f t="shared" si="342"/>
        <v>10</v>
      </c>
      <c r="K208" s="1" t="str">
        <f t="shared" ref="K208:K209" si="397">IF(I208&lt;=0,IF(J208&gt;=0,1,0),"")</f>
        <v/>
      </c>
      <c r="L208" s="1" t="str">
        <f>IF(I208&gt;3, "&gt;3", IF(I208&lt;-3, "&lt;-3", I208))</f>
        <v>&gt;3</v>
      </c>
    </row>
    <row r="209" spans="1:12">
      <c r="A209" s="1">
        <v>113</v>
      </c>
      <c r="B209" s="1" t="str">
        <f>INDEX(Scores!$G$2:$G$354, MATCH(Clutch!$A209, Scores!$E$2:$E$354, 0))</f>
        <v>CJ</v>
      </c>
      <c r="C209" s="1" t="s">
        <v>5</v>
      </c>
      <c r="D209" s="1">
        <f>SUMIFS(INDEX(Scores!$H$2:$N$354, 0, MATCH($C209, Scores!$H$1:$N$1, 0)), Scores!$E$2:$E$354, $A209, Scores!$F$2:$F$354, D$1)</f>
        <v>2</v>
      </c>
      <c r="E209" s="1">
        <f>SUMIFS(INDEX(Scores!$H$2:$N$354, 0, MATCH($C209, Scores!$H$1:$N$1, 0)), Scores!$E$2:$E$354, $A209, Scores!$F$2:$F$354, E$1)</f>
        <v>0</v>
      </c>
      <c r="F209" s="1">
        <f>SUMIFS(INDEX(Scores!$H$2:$N$354, 0, MATCH($C209, Scores!$H$1:$N$1, 0)), Scores!$E$2:$E$354, $A209, Scores!$F$2:$F$354, F$1)</f>
        <v>5</v>
      </c>
      <c r="G209" s="1">
        <f>SUMIFS(INDEX(Scores!$H$2:$N$354, 0, MATCH($C209, Scores!$H$1:$N$1, 0)), Scores!$E$2:$E$354, $A209, Scores!$F$2:$F$354, G$1)</f>
        <v>0</v>
      </c>
      <c r="H209" s="1" t="str">
        <f t="shared" si="396"/>
        <v>Caleb</v>
      </c>
      <c r="I209" s="1">
        <f>IF($H209=$C209, SUM($D209:$E209)-SUM($D208:$E208), SUM($D209:$E209) - SUM($D208:$F208))</f>
        <v>-10</v>
      </c>
      <c r="J209" s="1">
        <f t="shared" si="344"/>
        <v>-5</v>
      </c>
      <c r="K209" s="1">
        <f t="shared" si="397"/>
        <v>0</v>
      </c>
      <c r="L209" s="1" t="str">
        <f t="shared" ref="L209" si="398">IF(I209&gt;3, "&gt;3", IF(I209&lt;-3, "&lt;-3", I209))</f>
        <v>&lt;-3</v>
      </c>
    </row>
    <row r="210" spans="1:12">
      <c r="A210" s="1">
        <v>114</v>
      </c>
      <c r="B210" s="1" t="str">
        <f>INDEX(Scores!$G$2:$G$354, MATCH(Clutch!$A210, Scores!$E$2:$E$354, 0))</f>
        <v>CJQ</v>
      </c>
      <c r="C210" s="1" t="s">
        <v>4</v>
      </c>
      <c r="D210" s="1">
        <f>SUMIFS(INDEX(Scores!$H$2:$N$354, 0, MATCH($C210, Scores!$H$1:$N$1, 0)), Scores!$E$2:$E$354, $A210, Scores!$F$2:$F$354, D$1)</f>
        <v>0</v>
      </c>
      <c r="E210" s="1">
        <f>SUMIFS(INDEX(Scores!$H$2:$N$354, 0, MATCH($C210, Scores!$H$1:$N$1, 0)), Scores!$E$2:$E$354, $A210, Scores!$F$2:$F$354, E$1)</f>
        <v>0</v>
      </c>
      <c r="F210" s="1">
        <f>SUMIFS(INDEX(Scores!$H$2:$N$354, 0, MATCH($C210, Scores!$H$1:$N$1, 0)), Scores!$E$2:$E$354, $A210, Scores!$F$2:$F$354, F$1)</f>
        <v>0</v>
      </c>
      <c r="G210" s="1">
        <f>SUMIFS(INDEX(Scores!$H$2:$N$354, 0, MATCH($C210, Scores!$H$1:$N$1, 0)), Scores!$E$2:$E$354, $A210, Scores!$F$2:$F$354, G$1)</f>
        <v>0</v>
      </c>
      <c r="H210" s="1" t="str">
        <f t="shared" ref="H210:H211" si="399">IF(FIND("C", B210) &lt; FIND("J", B210), "Caleb", "Joshua")</f>
        <v>Caleb</v>
      </c>
      <c r="I210" s="1">
        <f t="shared" si="341"/>
        <v>-8</v>
      </c>
      <c r="J210" s="1">
        <f t="shared" si="342"/>
        <v>-8</v>
      </c>
      <c r="K210" s="1">
        <f t="shared" ref="K210:K211" si="400">IF(I210&lt;=0,IF(J210&gt;=0,1,0),"")</f>
        <v>0</v>
      </c>
      <c r="L210" s="1" t="str">
        <f>IF(I210&gt;3, "&gt;3", IF(I210&lt;-3, "&lt;-3", I210))</f>
        <v>&lt;-3</v>
      </c>
    </row>
    <row r="211" spans="1:12">
      <c r="A211" s="1">
        <v>114</v>
      </c>
      <c r="B211" s="1" t="str">
        <f>INDEX(Scores!$G$2:$G$354, MATCH(Clutch!$A211, Scores!$E$2:$E$354, 0))</f>
        <v>CJQ</v>
      </c>
      <c r="C211" s="1" t="s">
        <v>5</v>
      </c>
      <c r="D211" s="1">
        <f>SUMIFS(INDEX(Scores!$H$2:$N$354, 0, MATCH($C211, Scores!$H$1:$N$1, 0)), Scores!$E$2:$E$354, $A211, Scores!$F$2:$F$354, D$1)</f>
        <v>2</v>
      </c>
      <c r="E211" s="1">
        <f>SUMIFS(INDEX(Scores!$H$2:$N$354, 0, MATCH($C211, Scores!$H$1:$N$1, 0)), Scores!$E$2:$E$354, $A211, Scores!$F$2:$F$354, E$1)</f>
        <v>6</v>
      </c>
      <c r="F211" s="1">
        <f>SUMIFS(INDEX(Scores!$H$2:$N$354, 0, MATCH($C211, Scores!$H$1:$N$1, 0)), Scores!$E$2:$E$354, $A211, Scores!$F$2:$F$354, F$1)</f>
        <v>3</v>
      </c>
      <c r="G211" s="1">
        <f>SUMIFS(INDEX(Scores!$H$2:$N$354, 0, MATCH($C211, Scores!$H$1:$N$1, 0)), Scores!$E$2:$E$354, $A211, Scores!$F$2:$F$354, G$1)</f>
        <v>0</v>
      </c>
      <c r="H211" s="1" t="str">
        <f t="shared" si="399"/>
        <v>Caleb</v>
      </c>
      <c r="I211" s="1">
        <f>IF($H211=$C211, SUM($D211:$E211)-SUM($D210:$E210), SUM($D211:$E211) - SUM($D210:$F210))</f>
        <v>8</v>
      </c>
      <c r="J211" s="1">
        <f t="shared" si="344"/>
        <v>11</v>
      </c>
      <c r="K211" s="1" t="str">
        <f t="shared" si="400"/>
        <v/>
      </c>
      <c r="L211" s="1" t="str">
        <f t="shared" ref="L211" si="401">IF(I211&gt;3, "&gt;3", IF(I211&lt;-3, "&lt;-3", I211))</f>
        <v>&gt;3</v>
      </c>
    </row>
    <row r="212" spans="1:12">
      <c r="A212" s="1">
        <v>115</v>
      </c>
      <c r="B212" s="1" t="str">
        <f>INDEX(Scores!$G$2:$G$354, MATCH(Clutch!$A212, Scores!$E$2:$E$354, 0))</f>
        <v>CJQ</v>
      </c>
      <c r="C212" s="1" t="s">
        <v>4</v>
      </c>
      <c r="D212" s="1">
        <f>SUMIFS(INDEX(Scores!$H$2:$N$354, 0, MATCH($C212, Scores!$H$1:$N$1, 0)), Scores!$E$2:$E$354, $A212, Scores!$F$2:$F$354, D$1)</f>
        <v>9</v>
      </c>
      <c r="E212" s="1">
        <f>SUMIFS(INDEX(Scores!$H$2:$N$354, 0, MATCH($C212, Scores!$H$1:$N$1, 0)), Scores!$E$2:$E$354, $A212, Scores!$F$2:$F$354, E$1)</f>
        <v>0</v>
      </c>
      <c r="F212" s="1">
        <f>SUMIFS(INDEX(Scores!$H$2:$N$354, 0, MATCH($C212, Scores!$H$1:$N$1, 0)), Scores!$E$2:$E$354, $A212, Scores!$F$2:$F$354, F$1)</f>
        <v>5</v>
      </c>
      <c r="G212" s="1">
        <f>SUMIFS(INDEX(Scores!$H$2:$N$354, 0, MATCH($C212, Scores!$H$1:$N$1, 0)), Scores!$E$2:$E$354, $A212, Scores!$F$2:$F$354, G$1)</f>
        <v>0</v>
      </c>
      <c r="H212" s="1" t="str">
        <f t="shared" ref="H212:H213" si="402">IF(FIND("C", B212) &lt; FIND("J", B212), "Caleb", "Joshua")</f>
        <v>Caleb</v>
      </c>
      <c r="I212" s="1">
        <f t="shared" si="341"/>
        <v>2</v>
      </c>
      <c r="J212" s="1">
        <f t="shared" si="342"/>
        <v>7</v>
      </c>
      <c r="K212" s="1" t="str">
        <f t="shared" ref="K212:K213" si="403">IF(I212&lt;=0,IF(J212&gt;=0,1,0),"")</f>
        <v/>
      </c>
      <c r="L212" s="1">
        <f>IF(I212&gt;3, "&gt;3", IF(I212&lt;-3, "&lt;-3", I212))</f>
        <v>2</v>
      </c>
    </row>
    <row r="213" spans="1:12">
      <c r="A213" s="1">
        <v>115</v>
      </c>
      <c r="B213" s="1" t="str">
        <f>INDEX(Scores!$G$2:$G$354, MATCH(Clutch!$A213, Scores!$E$2:$E$354, 0))</f>
        <v>CJQ</v>
      </c>
      <c r="C213" s="1" t="s">
        <v>5</v>
      </c>
      <c r="D213" s="1">
        <f>SUMIFS(INDEX(Scores!$H$2:$N$354, 0, MATCH($C213, Scores!$H$1:$N$1, 0)), Scores!$E$2:$E$354, $A213, Scores!$F$2:$F$354, D$1)</f>
        <v>4</v>
      </c>
      <c r="E213" s="1">
        <f>SUMIFS(INDEX(Scores!$H$2:$N$354, 0, MATCH($C213, Scores!$H$1:$N$1, 0)), Scores!$E$2:$E$354, $A213, Scores!$F$2:$F$354, E$1)</f>
        <v>3</v>
      </c>
      <c r="F213" s="1">
        <f>SUMIFS(INDEX(Scores!$H$2:$N$354, 0, MATCH($C213, Scores!$H$1:$N$1, 0)), Scores!$E$2:$E$354, $A213, Scores!$F$2:$F$354, F$1)</f>
        <v>3</v>
      </c>
      <c r="G213" s="1">
        <f>SUMIFS(INDEX(Scores!$H$2:$N$354, 0, MATCH($C213, Scores!$H$1:$N$1, 0)), Scores!$E$2:$E$354, $A213, Scores!$F$2:$F$354, G$1)</f>
        <v>0</v>
      </c>
      <c r="H213" s="1" t="str">
        <f t="shared" si="402"/>
        <v>Caleb</v>
      </c>
      <c r="I213" s="1">
        <f>IF($H213=$C213, SUM($D213:$E213)-SUM($D212:$E212), SUM($D213:$E213) - SUM($D212:$F212))</f>
        <v>-7</v>
      </c>
      <c r="J213" s="1">
        <f t="shared" si="344"/>
        <v>-4</v>
      </c>
      <c r="K213" s="1">
        <f t="shared" si="403"/>
        <v>0</v>
      </c>
      <c r="L213" s="1" t="str">
        <f t="shared" ref="L213" si="404">IF(I213&gt;3, "&gt;3", IF(I213&lt;-3, "&lt;-3", I213))</f>
        <v>&lt;-3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04"/>
  <sheetViews>
    <sheetView zoomScale="125" workbookViewId="0">
      <pane xSplit="2" ySplit="1" topLeftCell="C2" activePane="bottomRight" state="frozen"/>
      <selection pane="topRight" activeCell="C1" sqref="C1"/>
      <selection pane="bottomLeft" activeCell="A2" sqref="A2"/>
      <selection pane="bottomRight" activeCell="G25" sqref="G25"/>
    </sheetView>
  </sheetViews>
  <sheetFormatPr baseColWidth="10" defaultRowHeight="16"/>
  <cols>
    <col min="1"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52</v>
      </c>
      <c r="C1" s="1" t="s">
        <v>59</v>
      </c>
      <c r="D1" s="1" t="s">
        <v>53</v>
      </c>
      <c r="E1" s="1" t="s">
        <v>54</v>
      </c>
      <c r="F1" s="1" t="s">
        <v>70</v>
      </c>
      <c r="G1" s="1" t="s">
        <v>80</v>
      </c>
      <c r="H1" s="1" t="s">
        <v>0</v>
      </c>
      <c r="K1"/>
      <c r="L1"/>
    </row>
    <row r="2" spans="1:22">
      <c r="A2" s="1">
        <v>71</v>
      </c>
      <c r="B2" s="1" t="s">
        <v>5</v>
      </c>
      <c r="C2" s="1">
        <v>9</v>
      </c>
      <c r="D2" s="1">
        <v>9</v>
      </c>
      <c r="E2" s="1">
        <v>4</v>
      </c>
      <c r="F2" s="1">
        <f ca="1">SUMIF(Scores!$E$2:$E$354, 'Next Gen'!$A2, INDEX(Scores!$H$2:$N299, 0, MATCH($B2, Scores!$H$1:$N$1, 0)))</f>
        <v>8</v>
      </c>
      <c r="G2" s="1" t="str">
        <f>INDEX(Scores!$B$2:$B$354, MATCH('Next Gen'!$A2, Scores!$E$2:$E$354, 0))</f>
        <v>high</v>
      </c>
      <c r="H2" s="4">
        <f>INDEX(Scores!$D$2:$D$354, MATCH('Next Gen'!$A2, Scores!$E$2:$E$354, 0))</f>
        <v>45772</v>
      </c>
      <c r="K2"/>
      <c r="L2"/>
      <c r="M2"/>
      <c r="N2"/>
      <c r="O2"/>
      <c r="V2" s="1" t="s">
        <v>71</v>
      </c>
    </row>
    <row r="3" spans="1:22">
      <c r="A3" s="1">
        <v>71</v>
      </c>
      <c r="B3" s="1" t="s">
        <v>4</v>
      </c>
      <c r="C3" s="1">
        <v>9</v>
      </c>
      <c r="D3" s="1">
        <v>8</v>
      </c>
      <c r="E3" s="1">
        <v>5</v>
      </c>
      <c r="F3" s="1">
        <f>SUMIF(Scores!$E$2:$E$354, 'Next Gen'!$A3, INDEX(Scores!$H$2:$N354, 0, MATCH($B3, Scores!$H$1:$N$1, 0)))</f>
        <v>13</v>
      </c>
      <c r="G3" s="1" t="str">
        <f>INDEX(Scores!$B$2:$B$354, MATCH('Next Gen'!$A3, Scores!$E$2:$E$354, 0))</f>
        <v>high</v>
      </c>
      <c r="H3" s="4">
        <f>INDEX(Scores!$D$2:$D$354, MATCH('Next Gen'!$A3, Scores!$E$2:$E$354, 0))</f>
        <v>45772</v>
      </c>
      <c r="K3" s="7" t="s">
        <v>61</v>
      </c>
      <c r="L3" t="s">
        <v>56</v>
      </c>
      <c r="M3" t="s">
        <v>58</v>
      </c>
      <c r="N3" t="s">
        <v>57</v>
      </c>
      <c r="O3" t="s">
        <v>60</v>
      </c>
      <c r="P3" t="s">
        <v>62</v>
      </c>
      <c r="Q3" t="s">
        <v>77</v>
      </c>
      <c r="R3" t="s">
        <v>73</v>
      </c>
      <c r="S3" t="s">
        <v>81</v>
      </c>
      <c r="T3"/>
      <c r="V3" s="1" t="s">
        <v>72</v>
      </c>
    </row>
    <row r="4" spans="1:22">
      <c r="A4" s="1">
        <v>72</v>
      </c>
      <c r="B4" s="1" t="s">
        <v>5</v>
      </c>
      <c r="C4" s="1">
        <v>9</v>
      </c>
      <c r="D4" s="1">
        <v>5</v>
      </c>
      <c r="E4" s="1">
        <v>1</v>
      </c>
      <c r="F4" s="1">
        <f>SUMIF(Scores!$E$2:$E$354, 'Next Gen'!$A4, INDEX(Scores!$H$2:$N355, 0, MATCH($B4, Scores!$H$1:$N$1, 0)))</f>
        <v>1</v>
      </c>
      <c r="G4" s="1" t="str">
        <f>INDEX(Scores!$B$2:$B$354, MATCH('Next Gen'!$A4, Scores!$E$2:$E$354, 0))</f>
        <v>mid</v>
      </c>
      <c r="H4" s="4">
        <f>INDEX(Scores!$D$2:$D$354, MATCH('Next Gen'!$A4, Scores!$E$2:$E$354, 0))</f>
        <v>45775</v>
      </c>
      <c r="K4" s="8" t="s">
        <v>4</v>
      </c>
      <c r="L4" s="10">
        <v>25</v>
      </c>
      <c r="M4" s="9">
        <v>8.4</v>
      </c>
      <c r="N4" s="9">
        <v>3.68</v>
      </c>
      <c r="O4" s="9">
        <v>0.92105263157894735</v>
      </c>
      <c r="P4" s="9">
        <v>0.43809523809523809</v>
      </c>
      <c r="Q4" s="9">
        <v>1.8913043478260869</v>
      </c>
      <c r="R4" s="9">
        <v>0.40350877192982454</v>
      </c>
      <c r="S4" s="9">
        <v>0.76315789473684215</v>
      </c>
      <c r="T4"/>
      <c r="V4" s="1" t="s">
        <v>78</v>
      </c>
    </row>
    <row r="5" spans="1:22">
      <c r="A5" s="1">
        <v>72</v>
      </c>
      <c r="B5" s="1" t="s">
        <v>4</v>
      </c>
      <c r="C5" s="1">
        <v>9</v>
      </c>
      <c r="D5" s="1">
        <v>9</v>
      </c>
      <c r="E5" s="1">
        <v>2</v>
      </c>
      <c r="F5" s="1">
        <f>SUMIF(Scores!$E$2:$E$354, 'Next Gen'!$A5, INDEX(Scores!$H$2:$N356, 0, MATCH($B5, Scores!$H$1:$N$1, 0)))</f>
        <v>4</v>
      </c>
      <c r="G5" s="1" t="str">
        <f>INDEX(Scores!$B$2:$B$354, MATCH('Next Gen'!$A5, Scores!$E$2:$E$354, 0))</f>
        <v>mid</v>
      </c>
      <c r="H5" s="4">
        <f>INDEX(Scores!$D$2:$D$354, MATCH('Next Gen'!$A5, Scores!$E$2:$E$354, 0))</f>
        <v>45775</v>
      </c>
      <c r="K5" s="8" t="s">
        <v>7</v>
      </c>
      <c r="L5" s="10">
        <v>6</v>
      </c>
      <c r="M5" s="9">
        <v>3.5</v>
      </c>
      <c r="N5" s="9">
        <v>1.6666666666666667</v>
      </c>
      <c r="O5" s="9">
        <v>0.3888888888888889</v>
      </c>
      <c r="P5" s="9">
        <v>0.47619047619047616</v>
      </c>
      <c r="Q5" s="9">
        <v>2.1</v>
      </c>
      <c r="R5" s="9">
        <v>0.18518518518518517</v>
      </c>
      <c r="S5" s="9">
        <v>0.3888888888888889</v>
      </c>
      <c r="T5"/>
    </row>
    <row r="6" spans="1:22">
      <c r="A6" s="1">
        <v>72</v>
      </c>
      <c r="B6" s="1" t="s">
        <v>7</v>
      </c>
      <c r="C6" s="1">
        <v>9</v>
      </c>
      <c r="D6" s="1">
        <v>3</v>
      </c>
      <c r="E6" s="1">
        <v>0</v>
      </c>
      <c r="F6" s="1">
        <f>SUMIF(Scores!$E$2:$E$354, 'Next Gen'!$A6, INDEX(Scores!$H$2:$N357, 0, MATCH($B6, Scores!$H$1:$N$1, 0)))</f>
        <v>0</v>
      </c>
      <c r="G6" s="1" t="str">
        <f>INDEX(Scores!$B$2:$B$354, MATCH('Next Gen'!$A6, Scores!$E$2:$E$354, 0))</f>
        <v>mid</v>
      </c>
      <c r="H6" s="4">
        <f>INDEX(Scores!$D$2:$D$354, MATCH('Next Gen'!$A6, Scores!$E$2:$E$354, 0))</f>
        <v>45775</v>
      </c>
      <c r="K6" s="8" t="s">
        <v>5</v>
      </c>
      <c r="L6" s="10">
        <v>30</v>
      </c>
      <c r="M6" s="9">
        <v>6.5333333333333332</v>
      </c>
      <c r="N6" s="9">
        <v>2.9</v>
      </c>
      <c r="O6" s="9">
        <v>0.71794871794871795</v>
      </c>
      <c r="P6" s="9">
        <v>0.44387755102040816</v>
      </c>
      <c r="Q6" s="9">
        <v>1.7011494252873562</v>
      </c>
      <c r="R6" s="9">
        <v>0.31868131868131866</v>
      </c>
      <c r="S6" s="9">
        <v>0.54212454212454209</v>
      </c>
      <c r="T6"/>
    </row>
    <row r="7" spans="1:22">
      <c r="A7" s="1">
        <v>73</v>
      </c>
      <c r="B7" s="1" t="s">
        <v>4</v>
      </c>
      <c r="C7" s="1">
        <v>9</v>
      </c>
      <c r="D7" s="1">
        <v>9</v>
      </c>
      <c r="E7" s="1">
        <v>2</v>
      </c>
      <c r="F7" s="1">
        <f>SUMIF(Scores!$E$2:$E$354, 'Next Gen'!$A7, INDEX(Scores!$H$2:$N358, 0, MATCH($B7, Scores!$H$1:$N$1, 0)))</f>
        <v>2</v>
      </c>
      <c r="G7" s="1" t="str">
        <f>INDEX(Scores!$B$2:$B$354, MATCH('Next Gen'!$A7, Scores!$E$2:$E$354, 0))</f>
        <v>high</v>
      </c>
      <c r="H7" s="4">
        <f>INDEX(Scores!$D$2:$D$354, MATCH('Next Gen'!$A7, Scores!$E$2:$E$354, 0))</f>
        <v>45775</v>
      </c>
      <c r="K7" s="8" t="s">
        <v>6</v>
      </c>
      <c r="L7" s="10">
        <v>12</v>
      </c>
      <c r="M7" s="9">
        <v>4.5</v>
      </c>
      <c r="N7" s="9">
        <v>2.0833333333333335</v>
      </c>
      <c r="O7" s="9">
        <v>0.5</v>
      </c>
      <c r="P7" s="9">
        <v>0.46296296296296297</v>
      </c>
      <c r="Q7" s="9">
        <v>1.8</v>
      </c>
      <c r="R7" s="9">
        <v>0.23148148148148148</v>
      </c>
      <c r="S7" s="9">
        <v>0.41666666666666669</v>
      </c>
      <c r="T7"/>
    </row>
    <row r="8" spans="1:22">
      <c r="A8" s="1">
        <v>73</v>
      </c>
      <c r="B8" s="1" t="s">
        <v>5</v>
      </c>
      <c r="C8" s="1">
        <v>9</v>
      </c>
      <c r="D8" s="1">
        <v>6</v>
      </c>
      <c r="E8" s="1">
        <v>4</v>
      </c>
      <c r="F8" s="1">
        <f>SUMIF(Scores!$E$2:$E$354, 'Next Gen'!$A8, INDEX(Scores!$H$2:$N359, 0, MATCH($B8, Scores!$H$1:$N$1, 0)))</f>
        <v>10</v>
      </c>
      <c r="G8" s="1" t="str">
        <f>INDEX(Scores!$B$2:$B$354, MATCH('Next Gen'!$A8, Scores!$E$2:$E$354, 0))</f>
        <v>high</v>
      </c>
      <c r="H8" s="4">
        <f>INDEX(Scores!$D$2:$D$354, MATCH('Next Gen'!$A8, Scores!$E$2:$E$354, 0))</f>
        <v>45775</v>
      </c>
      <c r="K8" s="8" t="s">
        <v>26</v>
      </c>
      <c r="L8" s="10">
        <v>73</v>
      </c>
      <c r="M8" s="9">
        <v>6.5890410958904111</v>
      </c>
      <c r="N8" s="9">
        <v>2.9315068493150687</v>
      </c>
      <c r="O8" s="9">
        <v>0.72549019607843135</v>
      </c>
      <c r="P8" s="9">
        <v>0.44490644490644493</v>
      </c>
      <c r="Q8" s="9">
        <v>1.8130841121495327</v>
      </c>
      <c r="R8" s="9">
        <v>0.32277526395173456</v>
      </c>
      <c r="S8" s="9">
        <v>0.58521870286576172</v>
      </c>
      <c r="T8"/>
    </row>
    <row r="9" spans="1:22">
      <c r="A9" s="1">
        <v>74</v>
      </c>
      <c r="B9" s="1" t="s">
        <v>5</v>
      </c>
      <c r="C9" s="1">
        <v>9</v>
      </c>
      <c r="D9" s="1">
        <v>5</v>
      </c>
      <c r="E9" s="1">
        <v>1</v>
      </c>
      <c r="F9" s="1">
        <f>SUMIF(Scores!$E$2:$E$354, 'Next Gen'!$A9, INDEX(Scores!$H$2:$N360, 0, MATCH($B9, Scores!$H$1:$N$1, 0)))</f>
        <v>1</v>
      </c>
      <c r="G9" s="1" t="str">
        <f>INDEX(Scores!$B$2:$B$354, MATCH('Next Gen'!$A9, Scores!$E$2:$E$354, 0))</f>
        <v>low</v>
      </c>
      <c r="H9" s="4">
        <f>INDEX(Scores!$D$2:$D$354, MATCH('Next Gen'!$A9, Scores!$E$2:$E$354, 0))</f>
        <v>45775</v>
      </c>
      <c r="K9"/>
      <c r="L9"/>
      <c r="M9"/>
      <c r="N9"/>
      <c r="O9"/>
      <c r="P9"/>
      <c r="Q9"/>
      <c r="R9"/>
      <c r="S9"/>
    </row>
    <row r="10" spans="1:22">
      <c r="A10" s="1">
        <v>74</v>
      </c>
      <c r="B10" s="1" t="s">
        <v>4</v>
      </c>
      <c r="C10" s="1">
        <v>9</v>
      </c>
      <c r="D10" s="1">
        <v>6</v>
      </c>
      <c r="E10" s="1">
        <v>4</v>
      </c>
      <c r="F10" s="1">
        <f>SUMIF(Scores!$E$2:$E$354, 'Next Gen'!$A10, INDEX(Scores!$H$2:$N361, 0, MATCH($B10, Scores!$H$1:$N$1, 0)))</f>
        <v>7</v>
      </c>
      <c r="G10" s="1" t="str">
        <f>INDEX(Scores!$B$2:$B$354, MATCH('Next Gen'!$A10, Scores!$E$2:$E$354, 0))</f>
        <v>low</v>
      </c>
      <c r="H10" s="4">
        <f>INDEX(Scores!$D$2:$D$354, MATCH('Next Gen'!$A10, Scores!$E$2:$E$354, 0))</f>
        <v>45775</v>
      </c>
      <c r="K10"/>
      <c r="L10"/>
      <c r="M10"/>
      <c r="N10"/>
      <c r="O10"/>
      <c r="P10"/>
    </row>
    <row r="11" spans="1:22">
      <c r="A11" s="1">
        <v>74</v>
      </c>
      <c r="B11" s="1" t="s">
        <v>7</v>
      </c>
      <c r="C11" s="1">
        <v>9</v>
      </c>
      <c r="D11" s="1">
        <v>4</v>
      </c>
      <c r="E11" s="1">
        <v>3</v>
      </c>
      <c r="F11" s="1">
        <f>SUMIF(Scores!$E$2:$E$354, 'Next Gen'!$A11, INDEX(Scores!$H$2:$N362, 0, MATCH($B11, Scores!$H$1:$N$1, 0)))</f>
        <v>3</v>
      </c>
      <c r="G11" s="1" t="str">
        <f>INDEX(Scores!$B$2:$B$354, MATCH('Next Gen'!$A11, Scores!$E$2:$E$354, 0))</f>
        <v>low</v>
      </c>
      <c r="H11" s="4">
        <f>INDEX(Scores!$D$2:$D$354, MATCH('Next Gen'!$A11, Scores!$E$2:$E$354, 0))</f>
        <v>45775</v>
      </c>
      <c r="K11"/>
      <c r="L11"/>
      <c r="M11"/>
    </row>
    <row r="12" spans="1:22">
      <c r="A12" s="1">
        <v>75</v>
      </c>
      <c r="B12" s="1" t="s">
        <v>4</v>
      </c>
      <c r="C12" s="1">
        <v>12</v>
      </c>
      <c r="D12" s="1">
        <v>12</v>
      </c>
      <c r="E12" s="1">
        <v>5</v>
      </c>
      <c r="F12" s="1">
        <f>SUMIF(Scores!$E$2:$E$354, 'Next Gen'!$A12, INDEX(Scores!$H$2:$N363, 0, MATCH($B12, Scores!$H$1:$N$1, 0)))</f>
        <v>10</v>
      </c>
      <c r="G12" s="1" t="str">
        <f>INDEX(Scores!$B$2:$B$354, MATCH('Next Gen'!$A12, Scores!$E$2:$E$354, 0))</f>
        <v>mid</v>
      </c>
      <c r="H12" s="4">
        <f>INDEX(Scores!$D$2:$D$354, MATCH('Next Gen'!$A12, Scores!$E$2:$E$354, 0))</f>
        <v>45775</v>
      </c>
      <c r="K12"/>
      <c r="L12"/>
      <c r="M12"/>
    </row>
    <row r="13" spans="1:22">
      <c r="A13" s="1">
        <v>75</v>
      </c>
      <c r="B13" s="1" t="s">
        <v>5</v>
      </c>
      <c r="C13" s="1">
        <v>12</v>
      </c>
      <c r="D13" s="1">
        <v>8</v>
      </c>
      <c r="E13" s="1">
        <v>6</v>
      </c>
      <c r="F13" s="1">
        <f>SUMIF(Scores!$E$2:$E$354, 'Next Gen'!$A13, INDEX(Scores!$H$2:$N364, 0, MATCH($B13, Scores!$H$1:$N$1, 0)))</f>
        <v>8</v>
      </c>
      <c r="G13" s="1" t="str">
        <f>INDEX(Scores!$B$2:$B$354, MATCH('Next Gen'!$A13, Scores!$E$2:$E$354, 0))</f>
        <v>mid</v>
      </c>
      <c r="H13" s="4">
        <f>INDEX(Scores!$D$2:$D$354, MATCH('Next Gen'!$A13, Scores!$E$2:$E$354, 0))</f>
        <v>45775</v>
      </c>
      <c r="K13"/>
      <c r="L13"/>
      <c r="M13"/>
    </row>
    <row r="14" spans="1:22">
      <c r="A14" s="1">
        <v>76</v>
      </c>
      <c r="B14" s="1" t="s">
        <v>4</v>
      </c>
      <c r="C14" s="1">
        <v>9</v>
      </c>
      <c r="D14" s="1">
        <v>8</v>
      </c>
      <c r="E14" s="1">
        <v>3</v>
      </c>
      <c r="F14" s="1">
        <f>SUMIF(Scores!$E$2:$E$354, 'Next Gen'!$A14, INDEX(Scores!$H$2:$N365, 0, MATCH($B14, Scores!$H$1:$N$1, 0)))</f>
        <v>5</v>
      </c>
      <c r="G14" s="1" t="str">
        <f>INDEX(Scores!$B$2:$B$354, MATCH('Next Gen'!$A14, Scores!$E$2:$E$354, 0))</f>
        <v>mid</v>
      </c>
      <c r="H14" s="4">
        <f>INDEX(Scores!$D$2:$D$354, MATCH('Next Gen'!$A14, Scores!$E$2:$E$354, 0))</f>
        <v>45776</v>
      </c>
      <c r="K14"/>
      <c r="L14"/>
      <c r="M14"/>
    </row>
    <row r="15" spans="1:22">
      <c r="A15" s="1">
        <v>76</v>
      </c>
      <c r="B15" s="1" t="s">
        <v>5</v>
      </c>
      <c r="C15" s="1">
        <v>9</v>
      </c>
      <c r="D15" s="1">
        <v>6</v>
      </c>
      <c r="E15" s="1">
        <v>0</v>
      </c>
      <c r="F15" s="1">
        <f>SUMIF(Scores!$E$2:$E$354, 'Next Gen'!$A15, INDEX(Scores!$H$2:$N366, 0, MATCH($B15, Scores!$H$1:$N$1, 0)))</f>
        <v>0</v>
      </c>
      <c r="G15" s="1" t="str">
        <f>INDEX(Scores!$B$2:$B$354, MATCH('Next Gen'!$A15, Scores!$E$2:$E$354, 0))</f>
        <v>mid</v>
      </c>
      <c r="H15" s="4">
        <f>INDEX(Scores!$D$2:$D$354, MATCH('Next Gen'!$A15, Scores!$E$2:$E$354, 0))</f>
        <v>45776</v>
      </c>
      <c r="K15"/>
      <c r="L15"/>
      <c r="M15"/>
    </row>
    <row r="16" spans="1:22">
      <c r="A16" s="1">
        <v>77</v>
      </c>
      <c r="B16" s="1" t="s">
        <v>4</v>
      </c>
      <c r="C16" s="1">
        <v>9</v>
      </c>
      <c r="D16" s="1">
        <v>9</v>
      </c>
      <c r="E16" s="1">
        <v>1</v>
      </c>
      <c r="F16" s="1">
        <f>SUMIF(Scores!$E$2:$E$354, 'Next Gen'!$A16, INDEX(Scores!$H$2:$N367, 0, MATCH($B16, Scores!$H$1:$N$1, 0)))</f>
        <v>1</v>
      </c>
      <c r="G16" s="1" t="str">
        <f>INDEX(Scores!$B$2:$B$354, MATCH('Next Gen'!$A16, Scores!$E$2:$E$354, 0))</f>
        <v>mid</v>
      </c>
      <c r="H16" s="4">
        <f>INDEX(Scores!$D$2:$D$354, MATCH('Next Gen'!$A16, Scores!$E$2:$E$354, 0))</f>
        <v>45776</v>
      </c>
      <c r="K16"/>
      <c r="L16"/>
      <c r="M16"/>
    </row>
    <row r="17" spans="1:13">
      <c r="A17" s="1">
        <v>77</v>
      </c>
      <c r="B17" s="1" t="s">
        <v>5</v>
      </c>
      <c r="C17" s="1">
        <v>9</v>
      </c>
      <c r="D17" s="1">
        <v>5</v>
      </c>
      <c r="E17" s="1">
        <v>3</v>
      </c>
      <c r="F17" s="1">
        <f>SUMIF(Scores!$E$2:$E$354, 'Next Gen'!$A17, INDEX(Scores!$H$2:$N368, 0, MATCH($B17, Scores!$H$1:$N$1, 0)))</f>
        <v>5</v>
      </c>
      <c r="G17" s="1" t="str">
        <f>INDEX(Scores!$B$2:$B$354, MATCH('Next Gen'!$A17, Scores!$E$2:$E$354, 0))</f>
        <v>mid</v>
      </c>
      <c r="H17" s="4">
        <f>INDEX(Scores!$D$2:$D$354, MATCH('Next Gen'!$A17, Scores!$E$2:$E$354, 0))</f>
        <v>45776</v>
      </c>
      <c r="K17"/>
      <c r="L17"/>
      <c r="M17"/>
    </row>
    <row r="18" spans="1:13">
      <c r="A18" s="1">
        <v>77</v>
      </c>
      <c r="B18" s="1" t="s">
        <v>6</v>
      </c>
      <c r="C18" s="1">
        <v>9</v>
      </c>
      <c r="D18" s="1">
        <v>5</v>
      </c>
      <c r="E18" s="1">
        <v>3</v>
      </c>
      <c r="F18" s="1">
        <f>SUMIF(Scores!$E$2:$E$354, 'Next Gen'!$A18, INDEX(Scores!$H$2:$N369, 0, MATCH($B18, Scores!$H$1:$N$1, 0)))</f>
        <v>8</v>
      </c>
      <c r="G18" s="1" t="str">
        <f>INDEX(Scores!$B$2:$B$354, MATCH('Next Gen'!$A18, Scores!$E$2:$E$354, 0))</f>
        <v>mid</v>
      </c>
      <c r="H18" s="4">
        <f>INDEX(Scores!$D$2:$D$354, MATCH('Next Gen'!$A18, Scores!$E$2:$E$354, 0))</f>
        <v>45776</v>
      </c>
      <c r="K18"/>
      <c r="L18"/>
      <c r="M18"/>
    </row>
    <row r="19" spans="1:13">
      <c r="A19" s="1">
        <v>78</v>
      </c>
      <c r="B19" s="1" t="s">
        <v>4</v>
      </c>
      <c r="C19" s="1">
        <v>9</v>
      </c>
      <c r="D19" s="1">
        <v>8</v>
      </c>
      <c r="E19" s="1">
        <v>5</v>
      </c>
      <c r="F19" s="1">
        <f>SUMIF(Scores!$E$2:$E$354, 'Next Gen'!$A19, INDEX(Scores!$H$2:$N370, 0, MATCH($B19, Scores!$H$1:$N$1, 0)))</f>
        <v>9</v>
      </c>
      <c r="G19" s="1" t="str">
        <f>INDEX(Scores!$B$2:$B$354, MATCH('Next Gen'!$A19, Scores!$E$2:$E$354, 0))</f>
        <v>mid</v>
      </c>
      <c r="H19" s="4">
        <f>INDEX(Scores!$D$2:$D$354, MATCH('Next Gen'!$A19, Scores!$E$2:$E$354, 0))</f>
        <v>45776</v>
      </c>
      <c r="K19"/>
      <c r="L19"/>
      <c r="M19"/>
    </row>
    <row r="20" spans="1:13">
      <c r="A20" s="1">
        <v>78</v>
      </c>
      <c r="B20" s="1" t="s">
        <v>7</v>
      </c>
      <c r="C20" s="1">
        <v>9</v>
      </c>
      <c r="D20" s="1">
        <v>6</v>
      </c>
      <c r="E20" s="1">
        <v>2</v>
      </c>
      <c r="F20" s="1">
        <f>SUMIF(Scores!$E$2:$E$354, 'Next Gen'!$A20, INDEX(Scores!$H$2:$N371, 0, MATCH($B20, Scores!$H$1:$N$1, 0)))</f>
        <v>4</v>
      </c>
      <c r="G20" s="1" t="str">
        <f>INDEX(Scores!$B$2:$B$354, MATCH('Next Gen'!$A20, Scores!$E$2:$E$354, 0))</f>
        <v>mid</v>
      </c>
      <c r="H20" s="4">
        <f>INDEX(Scores!$D$2:$D$354, MATCH('Next Gen'!$A20, Scores!$E$2:$E$354, 0))</f>
        <v>45776</v>
      </c>
      <c r="K20"/>
      <c r="L20"/>
      <c r="M20"/>
    </row>
    <row r="21" spans="1:13">
      <c r="A21" s="1">
        <v>79</v>
      </c>
      <c r="B21" s="1" t="s">
        <v>4</v>
      </c>
      <c r="C21" s="1">
        <v>9</v>
      </c>
      <c r="D21" s="1">
        <v>7</v>
      </c>
      <c r="E21" s="1">
        <v>3</v>
      </c>
      <c r="F21" s="1">
        <f>SUMIF(Scores!$E$2:$E$354, 'Next Gen'!$A21, INDEX(Scores!$H$2:$N372, 0, MATCH($B21, Scores!$H$1:$N$1, 0)))</f>
        <v>7</v>
      </c>
      <c r="G21" s="1" t="str">
        <f>INDEX(Scores!$B$2:$B$354, MATCH('Next Gen'!$A21, Scores!$E$2:$E$354, 0))</f>
        <v>mid</v>
      </c>
      <c r="H21" s="4">
        <f>INDEX(Scores!$D$2:$D$354, MATCH('Next Gen'!$A21, Scores!$E$2:$E$354, 0))</f>
        <v>45776</v>
      </c>
      <c r="K21"/>
      <c r="L21"/>
      <c r="M21"/>
    </row>
    <row r="22" spans="1:13">
      <c r="A22" s="1">
        <v>79</v>
      </c>
      <c r="B22" s="1" t="s">
        <v>5</v>
      </c>
      <c r="C22" s="1">
        <v>9</v>
      </c>
      <c r="D22" s="1">
        <v>6</v>
      </c>
      <c r="E22" s="1">
        <v>1</v>
      </c>
      <c r="F22" s="1">
        <f>SUMIF(Scores!$E$2:$E$354, 'Next Gen'!$A22, INDEX(Scores!$H$2:$N373, 0, MATCH($B22, Scores!$H$1:$N$1, 0)))</f>
        <v>1</v>
      </c>
      <c r="G22" s="1" t="str">
        <f>INDEX(Scores!$B$2:$B$354, MATCH('Next Gen'!$A22, Scores!$E$2:$E$354, 0))</f>
        <v>mid</v>
      </c>
      <c r="H22" s="4">
        <f>INDEX(Scores!$D$2:$D$354, MATCH('Next Gen'!$A22, Scores!$E$2:$E$354, 0))</f>
        <v>45776</v>
      </c>
    </row>
    <row r="23" spans="1:13">
      <c r="A23" s="1">
        <v>79</v>
      </c>
      <c r="B23" s="1" t="s">
        <v>6</v>
      </c>
      <c r="C23" s="1">
        <v>9</v>
      </c>
      <c r="D23" s="1">
        <v>2</v>
      </c>
      <c r="E23" s="1">
        <v>1</v>
      </c>
      <c r="F23" s="1">
        <f>SUMIF(Scores!$E$2:$E$354, 'Next Gen'!$A23, INDEX(Scores!$H$2:$N374, 0, MATCH($B23, Scores!$H$1:$N$1, 0)))</f>
        <v>1</v>
      </c>
      <c r="G23" s="1" t="str">
        <f>INDEX(Scores!$B$2:$B$354, MATCH('Next Gen'!$A23, Scores!$E$2:$E$354, 0))</f>
        <v>mid</v>
      </c>
      <c r="H23" s="4">
        <f>INDEX(Scores!$D$2:$D$354, MATCH('Next Gen'!$A23, Scores!$E$2:$E$354, 0))</f>
        <v>45776</v>
      </c>
    </row>
    <row r="24" spans="1:13">
      <c r="A24" s="1">
        <v>79</v>
      </c>
      <c r="B24" s="1" t="s">
        <v>7</v>
      </c>
      <c r="C24" s="1">
        <v>9</v>
      </c>
      <c r="D24" s="1">
        <v>5</v>
      </c>
      <c r="E24" s="1">
        <v>3</v>
      </c>
      <c r="F24" s="1">
        <f>SUMIF(Scores!$E$2:$E$354, 'Next Gen'!$A24, INDEX(Scores!$H$2:$N375, 0, MATCH($B24, Scores!$H$1:$N$1, 0)))</f>
        <v>5</v>
      </c>
      <c r="G24" s="1" t="str">
        <f>INDEX(Scores!$B$2:$B$354, MATCH('Next Gen'!$A24, Scores!$E$2:$E$354, 0))</f>
        <v>mid</v>
      </c>
      <c r="H24" s="4">
        <f>INDEX(Scores!$D$2:$D$354, MATCH('Next Gen'!$A24, Scores!$E$2:$E$354, 0))</f>
        <v>45776</v>
      </c>
    </row>
    <row r="25" spans="1:13">
      <c r="A25" s="1">
        <v>80</v>
      </c>
      <c r="B25" s="1" t="s">
        <v>5</v>
      </c>
      <c r="C25" s="1">
        <v>9</v>
      </c>
      <c r="D25" s="1">
        <v>6</v>
      </c>
      <c r="E25" s="1">
        <v>2</v>
      </c>
      <c r="F25" s="1">
        <f>SUMIF(Scores!$E$2:$E$354, 'Next Gen'!$A25, INDEX(Scores!$H$2:$N376, 0, MATCH($B25, Scores!$H$1:$N$1, 0)))</f>
        <v>3</v>
      </c>
      <c r="G25" s="1" t="str">
        <f>INDEX(Scores!$B$2:$B$354, MATCH('Next Gen'!$A25, Scores!$E$2:$E$354, 0))</f>
        <v>mid</v>
      </c>
      <c r="H25" s="4">
        <f>INDEX(Scores!$D$2:$D$354, MATCH('Next Gen'!$A25, Scores!$E$2:$E$354, 0))</f>
        <v>45777</v>
      </c>
    </row>
    <row r="26" spans="1:13">
      <c r="A26" s="1">
        <v>80</v>
      </c>
      <c r="B26" s="1" t="s">
        <v>6</v>
      </c>
      <c r="C26" s="1">
        <v>9</v>
      </c>
      <c r="D26" s="1">
        <v>4</v>
      </c>
      <c r="E26" s="1">
        <v>3</v>
      </c>
      <c r="F26" s="1">
        <f>SUMIF(Scores!$E$2:$E$354, 'Next Gen'!$A26, INDEX(Scores!$H$2:$N377, 0, MATCH($B26, Scores!$H$1:$N$1, 0)))</f>
        <v>4</v>
      </c>
      <c r="G26" s="1" t="str">
        <f>INDEX(Scores!$B$2:$B$354, MATCH('Next Gen'!$A26, Scores!$E$2:$E$354, 0))</f>
        <v>mid</v>
      </c>
      <c r="H26" s="4">
        <f>INDEX(Scores!$D$2:$D$354, MATCH('Next Gen'!$A26, Scores!$E$2:$E$354, 0))</f>
        <v>45777</v>
      </c>
    </row>
    <row r="27" spans="1:13">
      <c r="A27" s="1">
        <v>80</v>
      </c>
      <c r="B27" s="1" t="s">
        <v>4</v>
      </c>
      <c r="C27" s="1">
        <v>9</v>
      </c>
      <c r="D27" s="1">
        <v>8</v>
      </c>
      <c r="E27" s="1">
        <v>6</v>
      </c>
      <c r="F27" s="1">
        <f>SUMIF(Scores!$E$2:$E$354, 'Next Gen'!$A27, INDEX(Scores!$H$2:$N378, 0, MATCH($B27, Scores!$H$1:$N$1, 0)))</f>
        <v>12</v>
      </c>
      <c r="G27" s="1" t="str">
        <f>INDEX(Scores!$B$2:$B$354, MATCH('Next Gen'!$A27, Scores!$E$2:$E$354, 0))</f>
        <v>mid</v>
      </c>
      <c r="H27" s="4">
        <f>INDEX(Scores!$D$2:$D$354, MATCH('Next Gen'!$A27, Scores!$E$2:$E$354, 0))</f>
        <v>45777</v>
      </c>
    </row>
    <row r="28" spans="1:13">
      <c r="A28" s="1">
        <v>81</v>
      </c>
      <c r="B28" s="1" t="s">
        <v>4</v>
      </c>
      <c r="C28" s="1">
        <v>9</v>
      </c>
      <c r="D28" s="1">
        <v>8</v>
      </c>
      <c r="E28" s="1">
        <v>4</v>
      </c>
      <c r="F28" s="1">
        <f>SUMIF(Scores!$E$2:$E$354, 'Next Gen'!$A28, INDEX(Scores!$H$2:$N379, 0, MATCH($B28, Scores!$H$1:$N$1, 0)))</f>
        <v>6</v>
      </c>
      <c r="G28" s="1" t="str">
        <f>INDEX(Scores!$B$2:$B$354, MATCH('Next Gen'!$A28, Scores!$E$2:$E$354, 0))</f>
        <v>high</v>
      </c>
      <c r="H28" s="4">
        <f>INDEX(Scores!$D$2:$D$354, MATCH('Next Gen'!$A28, Scores!$E$2:$E$354, 0))</f>
        <v>45777</v>
      </c>
    </row>
    <row r="29" spans="1:13">
      <c r="A29" s="1">
        <v>81</v>
      </c>
      <c r="B29" s="1" t="s">
        <v>5</v>
      </c>
      <c r="C29" s="1">
        <v>9</v>
      </c>
      <c r="D29" s="1">
        <v>4</v>
      </c>
      <c r="E29" s="1">
        <v>0</v>
      </c>
      <c r="F29" s="1">
        <f>SUMIF(Scores!$E$2:$E$354, 'Next Gen'!$A29, INDEX(Scores!$H$2:$N380, 0, MATCH($B29, Scores!$H$1:$N$1, 0)))</f>
        <v>0</v>
      </c>
      <c r="G29" s="1" t="str">
        <f>INDEX(Scores!$B$2:$B$354, MATCH('Next Gen'!$A29, Scores!$E$2:$E$354, 0))</f>
        <v>high</v>
      </c>
      <c r="H29" s="4">
        <f>INDEX(Scores!$D$2:$D$354, MATCH('Next Gen'!$A29, Scores!$E$2:$E$354, 0))</f>
        <v>45777</v>
      </c>
    </row>
    <row r="30" spans="1:13">
      <c r="A30" s="1">
        <v>82</v>
      </c>
      <c r="B30" s="1" t="s">
        <v>4</v>
      </c>
      <c r="C30" s="1">
        <v>9</v>
      </c>
      <c r="D30" s="1">
        <v>8</v>
      </c>
      <c r="E30" s="1">
        <v>6</v>
      </c>
      <c r="F30" s="1">
        <f>SUMIF(Scores!$E$2:$E$354, 'Next Gen'!$A30, INDEX(Scores!$H$2:$N381, 0, MATCH($B30, Scores!$H$1:$N$1, 0)))</f>
        <v>12</v>
      </c>
      <c r="G30" s="1" t="str">
        <f>INDEX(Scores!$B$2:$B$354, MATCH('Next Gen'!$A30, Scores!$E$2:$E$354, 0))</f>
        <v>low</v>
      </c>
      <c r="H30" s="4">
        <f>INDEX(Scores!$D$2:$D$354, MATCH('Next Gen'!$A30, Scores!$E$2:$E$354, 0))</f>
        <v>45777</v>
      </c>
    </row>
    <row r="31" spans="1:13">
      <c r="A31" s="1">
        <v>82</v>
      </c>
      <c r="B31" s="1" t="s">
        <v>7</v>
      </c>
      <c r="C31" s="1">
        <v>9</v>
      </c>
      <c r="D31" s="1">
        <v>3</v>
      </c>
      <c r="E31" s="1">
        <v>2</v>
      </c>
      <c r="F31" s="1">
        <f>SUMIF(Scores!$E$2:$E$354, 'Next Gen'!$A31, INDEX(Scores!$H$2:$N382, 0, MATCH($B31, Scores!$H$1:$N$1, 0)))</f>
        <v>2</v>
      </c>
      <c r="G31" s="1" t="str">
        <f>INDEX(Scores!$B$2:$B$354, MATCH('Next Gen'!$A31, Scores!$E$2:$E$354, 0))</f>
        <v>low</v>
      </c>
      <c r="H31" s="4">
        <f>INDEX(Scores!$D$2:$D$354, MATCH('Next Gen'!$A31, Scores!$E$2:$E$354, 0))</f>
        <v>45777</v>
      </c>
    </row>
    <row r="32" spans="1:13">
      <c r="A32" s="1">
        <v>82</v>
      </c>
      <c r="B32" s="1" t="s">
        <v>5</v>
      </c>
      <c r="C32" s="1">
        <v>9</v>
      </c>
      <c r="D32" s="1">
        <v>7</v>
      </c>
      <c r="E32" s="1">
        <v>2</v>
      </c>
      <c r="F32" s="1">
        <f>SUMIF(Scores!$E$2:$E$354, 'Next Gen'!$A32, INDEX(Scores!$H$2:$N383, 0, MATCH($B32, Scores!$H$1:$N$1, 0)))</f>
        <v>5</v>
      </c>
      <c r="G32" s="1" t="str">
        <f>INDEX(Scores!$B$2:$B$354, MATCH('Next Gen'!$A32, Scores!$E$2:$E$354, 0))</f>
        <v>low</v>
      </c>
      <c r="H32" s="4">
        <f>INDEX(Scores!$D$2:$D$354, MATCH('Next Gen'!$A32, Scores!$E$2:$E$354, 0))</f>
        <v>45777</v>
      </c>
    </row>
    <row r="33" spans="1:8">
      <c r="A33" s="1">
        <v>83</v>
      </c>
      <c r="B33" s="1" t="s">
        <v>4</v>
      </c>
      <c r="C33" s="1">
        <v>9</v>
      </c>
      <c r="D33" s="1">
        <v>9</v>
      </c>
      <c r="E33" s="1">
        <v>6</v>
      </c>
      <c r="F33" s="1">
        <f>SUMIF(Scores!$E$2:$E$354, 'Next Gen'!$A33, INDEX(Scores!$H$2:$N384, 0, MATCH($B33, Scores!$H$1:$N$1, 0)))</f>
        <v>12</v>
      </c>
      <c r="G33" s="1" t="str">
        <f>INDEX(Scores!$B$2:$B$354, MATCH('Next Gen'!$A33, Scores!$E$2:$E$354, 0))</f>
        <v>mid</v>
      </c>
      <c r="H33" s="4">
        <f>INDEX(Scores!$D$2:$D$354, MATCH('Next Gen'!$A33, Scores!$E$2:$E$354, 0))</f>
        <v>45777</v>
      </c>
    </row>
    <row r="34" spans="1:8">
      <c r="A34" s="1">
        <v>83</v>
      </c>
      <c r="B34" s="1" t="s">
        <v>5</v>
      </c>
      <c r="C34" s="1">
        <v>9</v>
      </c>
      <c r="D34" s="1">
        <v>5</v>
      </c>
      <c r="E34" s="1">
        <v>3</v>
      </c>
      <c r="F34" s="1">
        <f>SUMIF(Scores!$E$2:$E$354, 'Next Gen'!$A34, INDEX(Scores!$H$2:$N385, 0, MATCH($B34, Scores!$H$1:$N$1, 0)))</f>
        <v>5</v>
      </c>
      <c r="G34" s="1" t="str">
        <f>INDEX(Scores!$B$2:$B$354, MATCH('Next Gen'!$A34, Scores!$E$2:$E$354, 0))</f>
        <v>mid</v>
      </c>
      <c r="H34" s="4">
        <f>INDEX(Scores!$D$2:$D$354, MATCH('Next Gen'!$A34, Scores!$E$2:$E$354, 0))</f>
        <v>45777</v>
      </c>
    </row>
    <row r="35" spans="1:8">
      <c r="A35" s="1">
        <v>84</v>
      </c>
      <c r="B35" s="1" t="s">
        <v>4</v>
      </c>
      <c r="C35" s="1">
        <v>9</v>
      </c>
      <c r="D35" s="1">
        <v>9</v>
      </c>
      <c r="E35" s="1">
        <v>5</v>
      </c>
      <c r="F35" s="1">
        <f>SUMIF(Scores!$E$2:$E$354, 'Next Gen'!$A35, INDEX(Scores!$H$2:$N386, 0, MATCH($B35, Scores!$H$1:$N$1, 0)))</f>
        <v>10</v>
      </c>
      <c r="G35" s="1" t="str">
        <f>INDEX(Scores!$B$2:$B$354, MATCH('Next Gen'!$A35, Scores!$E$2:$E$354, 0))</f>
        <v>mid</v>
      </c>
      <c r="H35" s="4">
        <f>INDEX(Scores!$D$2:$D$354, MATCH('Next Gen'!$A35, Scores!$E$2:$E$354, 0))</f>
        <v>45778</v>
      </c>
    </row>
    <row r="36" spans="1:8">
      <c r="A36" s="1">
        <v>84</v>
      </c>
      <c r="B36" s="1" t="s">
        <v>5</v>
      </c>
      <c r="C36" s="1">
        <v>9</v>
      </c>
      <c r="D36" s="1">
        <v>4</v>
      </c>
      <c r="E36" s="1">
        <v>3</v>
      </c>
      <c r="F36" s="1">
        <f>SUMIF(Scores!$E$2:$E$354, 'Next Gen'!$A36, INDEX(Scores!$H$2:$N387, 0, MATCH($B36, Scores!$H$1:$N$1, 0)))</f>
        <v>5</v>
      </c>
      <c r="G36" s="1" t="str">
        <f>INDEX(Scores!$B$2:$B$354, MATCH('Next Gen'!$A36, Scores!$E$2:$E$354, 0))</f>
        <v>mid</v>
      </c>
      <c r="H36" s="4">
        <f>INDEX(Scores!$D$2:$D$354, MATCH('Next Gen'!$A36, Scores!$E$2:$E$354, 0))</f>
        <v>45778</v>
      </c>
    </row>
    <row r="37" spans="1:8">
      <c r="A37" s="1">
        <v>85</v>
      </c>
      <c r="B37" s="1" t="s">
        <v>4</v>
      </c>
      <c r="C37" s="1">
        <v>12</v>
      </c>
      <c r="D37" s="1">
        <v>10</v>
      </c>
      <c r="E37" s="1">
        <v>6</v>
      </c>
      <c r="F37" s="1">
        <f>SUMIF(Scores!$E$2:$E$354, 'Next Gen'!$A37, INDEX(Scores!$H$2:$N388, 0, MATCH($B37, Scores!$H$1:$N$1, 0)))</f>
        <v>10</v>
      </c>
      <c r="G37" s="1" t="str">
        <f>INDEX(Scores!$B$2:$B$354, MATCH('Next Gen'!$A37, Scores!$E$2:$E$354, 0))</f>
        <v>high</v>
      </c>
      <c r="H37" s="4">
        <f>INDEX(Scores!$D$2:$D$354, MATCH('Next Gen'!$A37, Scores!$E$2:$E$354, 0))</f>
        <v>45778</v>
      </c>
    </row>
    <row r="38" spans="1:8">
      <c r="A38" s="1">
        <v>85</v>
      </c>
      <c r="B38" s="1" t="s">
        <v>5</v>
      </c>
      <c r="C38" s="1">
        <v>12</v>
      </c>
      <c r="D38" s="1">
        <v>9</v>
      </c>
      <c r="E38" s="1">
        <v>3</v>
      </c>
      <c r="F38" s="1">
        <f>SUMIF(Scores!$E$2:$E$354, 'Next Gen'!$A38, INDEX(Scores!$H$2:$N389, 0, MATCH($B38, Scores!$H$1:$N$1, 0)))</f>
        <v>6</v>
      </c>
      <c r="G38" s="1" t="str">
        <f>INDEX(Scores!$B$2:$B$354, MATCH('Next Gen'!$A38, Scores!$E$2:$E$354, 0))</f>
        <v>high</v>
      </c>
      <c r="H38" s="4">
        <f>INDEX(Scores!$D$2:$D$354, MATCH('Next Gen'!$A38, Scores!$E$2:$E$354, 0))</f>
        <v>45778</v>
      </c>
    </row>
    <row r="39" spans="1:8">
      <c r="A39" s="1">
        <v>86</v>
      </c>
      <c r="B39" s="1" t="s">
        <v>4</v>
      </c>
      <c r="C39" s="1">
        <v>9</v>
      </c>
      <c r="D39" s="1">
        <v>6</v>
      </c>
      <c r="E39" s="1">
        <v>4</v>
      </c>
      <c r="F39" s="1">
        <f>SUMIF(Scores!$E$2:$E$354, 'Next Gen'!$A39, INDEX(Scores!$H$2:$N390, 0, MATCH($B39, Scores!$H$1:$N$1, 0)))</f>
        <v>8</v>
      </c>
      <c r="G39" s="1" t="str">
        <f>INDEX(Scores!$B$2:$B$354, MATCH('Next Gen'!$A39, Scores!$E$2:$E$354, 0))</f>
        <v>low</v>
      </c>
      <c r="H39" s="4">
        <f>INDEX(Scores!$D$2:$D$354, MATCH('Next Gen'!$A39, Scores!$E$2:$E$354, 0))</f>
        <v>45778</v>
      </c>
    </row>
    <row r="40" spans="1:8">
      <c r="A40" s="1">
        <v>86</v>
      </c>
      <c r="B40" s="1" t="s">
        <v>5</v>
      </c>
      <c r="C40" s="1">
        <v>9</v>
      </c>
      <c r="D40" s="1">
        <v>5</v>
      </c>
      <c r="E40" s="1">
        <v>2</v>
      </c>
      <c r="F40" s="1">
        <f>SUMIF(Scores!$E$2:$E$354, 'Next Gen'!$A40, INDEX(Scores!$H$2:$N391, 0, MATCH($B40, Scores!$H$1:$N$1, 0)))</f>
        <v>4</v>
      </c>
      <c r="G40" s="1" t="str">
        <f>INDEX(Scores!$B$2:$B$354, MATCH('Next Gen'!$A40, Scores!$E$2:$E$354, 0))</f>
        <v>low</v>
      </c>
      <c r="H40" s="4">
        <f>INDEX(Scores!$D$2:$D$354, MATCH('Next Gen'!$A40, Scores!$E$2:$E$354, 0))</f>
        <v>45778</v>
      </c>
    </row>
    <row r="41" spans="1:8">
      <c r="A41" s="1">
        <v>87</v>
      </c>
      <c r="B41" s="1" t="s">
        <v>4</v>
      </c>
      <c r="C41" s="1">
        <v>9</v>
      </c>
      <c r="D41" s="1">
        <v>7</v>
      </c>
      <c r="E41" s="1">
        <v>2</v>
      </c>
      <c r="F41" s="1">
        <f>SUMIF(Scores!$E$2:$E$354, 'Next Gen'!$A41, INDEX(Scores!$H$2:$N392, 0, MATCH($B41, Scores!$H$1:$N$1, 0)))</f>
        <v>4</v>
      </c>
      <c r="G41" s="1" t="str">
        <f>INDEX(Scores!$B$2:$B$354, MATCH('Next Gen'!$A41, Scores!$E$2:$E$354, 0))</f>
        <v>low</v>
      </c>
      <c r="H41" s="4">
        <f>INDEX(Scores!$D$2:$D$354, MATCH('Next Gen'!$A41, Scores!$E$2:$E$354, 0))</f>
        <v>45778</v>
      </c>
    </row>
    <row r="42" spans="1:8">
      <c r="A42" s="1">
        <v>87</v>
      </c>
      <c r="B42" s="1" t="s">
        <v>5</v>
      </c>
      <c r="C42" s="1">
        <v>9</v>
      </c>
      <c r="D42" s="1">
        <v>6</v>
      </c>
      <c r="E42" s="1">
        <v>1</v>
      </c>
      <c r="F42" s="1">
        <f>SUMIF(Scores!$E$2:$E$354, 'Next Gen'!$A42, INDEX(Scores!$H$2:$N393, 0, MATCH($B42, Scores!$H$1:$N$1, 0)))</f>
        <v>3</v>
      </c>
      <c r="G42" s="1" t="str">
        <f>INDEX(Scores!$B$2:$B$354, MATCH('Next Gen'!$A42, Scores!$E$2:$E$354, 0))</f>
        <v>low</v>
      </c>
      <c r="H42" s="4">
        <f>INDEX(Scores!$D$2:$D$354, MATCH('Next Gen'!$A42, Scores!$E$2:$E$354, 0))</f>
        <v>45778</v>
      </c>
    </row>
    <row r="43" spans="1:8">
      <c r="A43" s="1">
        <v>88</v>
      </c>
      <c r="B43" s="1" t="s">
        <v>4</v>
      </c>
      <c r="C43" s="1">
        <v>9</v>
      </c>
      <c r="D43" s="1">
        <v>9</v>
      </c>
      <c r="E43" s="1">
        <v>5</v>
      </c>
      <c r="F43" s="1">
        <f>SUMIF(Scores!$E$2:$E$354, 'Next Gen'!$A43, INDEX(Scores!$H$2:$N394, 0, MATCH($B43, Scores!$H$1:$N$1, 0)))</f>
        <v>9</v>
      </c>
      <c r="G43" s="1" t="str">
        <f>INDEX(Scores!$B$2:$B$354, MATCH('Next Gen'!$A43, Scores!$E$2:$E$354, 0))</f>
        <v>mid</v>
      </c>
      <c r="H43" s="4">
        <f>INDEX(Scores!$D$2:$D$354, MATCH('Next Gen'!$A43, Scores!$E$2:$E$354, 0))</f>
        <v>45779</v>
      </c>
    </row>
    <row r="44" spans="1:8">
      <c r="A44" s="1">
        <v>88</v>
      </c>
      <c r="B44" s="1" t="s">
        <v>5</v>
      </c>
      <c r="C44" s="1">
        <v>9</v>
      </c>
      <c r="D44" s="1">
        <v>7</v>
      </c>
      <c r="E44" s="1">
        <v>5</v>
      </c>
      <c r="F44" s="1">
        <f>SUMIF(Scores!$E$2:$E$354, 'Next Gen'!$A44, INDEX(Scores!$H$2:$N395, 0, MATCH($B44, Scores!$H$1:$N$1, 0)))</f>
        <v>8</v>
      </c>
      <c r="G44" s="1" t="str">
        <f>INDEX(Scores!$B$2:$B$354, MATCH('Next Gen'!$A44, Scores!$E$2:$E$354, 0))</f>
        <v>mid</v>
      </c>
      <c r="H44" s="4">
        <f>INDEX(Scores!$D$2:$D$354, MATCH('Next Gen'!$A44, Scores!$E$2:$E$354, 0))</f>
        <v>45779</v>
      </c>
    </row>
    <row r="45" spans="1:8">
      <c r="A45" s="1">
        <v>89</v>
      </c>
      <c r="B45" s="1" t="s">
        <v>4</v>
      </c>
      <c r="C45" s="1">
        <v>9</v>
      </c>
      <c r="D45" s="1">
        <v>8</v>
      </c>
      <c r="E45" s="1">
        <v>2</v>
      </c>
      <c r="F45" s="1">
        <f>SUMIF(Scores!$E$2:$E$354, 'Next Gen'!$A45, INDEX(Scores!$H$2:$N396, 0, MATCH($B45, Scores!$H$1:$N$1, 0)))</f>
        <v>2</v>
      </c>
      <c r="G45" s="1" t="str">
        <f>INDEX(Scores!$B$2:$B$354, MATCH('Next Gen'!$A45, Scores!$E$2:$E$354, 0))</f>
        <v>high</v>
      </c>
      <c r="H45" s="4">
        <f>INDEX(Scores!$D$2:$D$354, MATCH('Next Gen'!$A45, Scores!$E$2:$E$354, 0))</f>
        <v>45779</v>
      </c>
    </row>
    <row r="46" spans="1:8">
      <c r="A46" s="1">
        <v>89</v>
      </c>
      <c r="B46" s="1" t="s">
        <v>5</v>
      </c>
      <c r="C46" s="1">
        <v>9</v>
      </c>
      <c r="D46" s="1">
        <v>6</v>
      </c>
      <c r="E46" s="1">
        <v>3</v>
      </c>
      <c r="F46" s="1">
        <f>SUMIF(Scores!$E$2:$E$354, 'Next Gen'!$A46, INDEX(Scores!$H$2:$N397, 0, MATCH($B46, Scores!$H$1:$N$1, 0)))</f>
        <v>4</v>
      </c>
      <c r="G46" s="1" t="str">
        <f>INDEX(Scores!$B$2:$B$354, MATCH('Next Gen'!$A46, Scores!$E$2:$E$354, 0))</f>
        <v>high</v>
      </c>
      <c r="H46" s="4">
        <f>INDEX(Scores!$D$2:$D$354, MATCH('Next Gen'!$A46, Scores!$E$2:$E$354, 0))</f>
        <v>45779</v>
      </c>
    </row>
    <row r="47" spans="1:8">
      <c r="A47" s="1">
        <v>89</v>
      </c>
      <c r="B47" s="1" t="s">
        <v>27</v>
      </c>
      <c r="C47" s="1">
        <v>9</v>
      </c>
      <c r="D47" s="1">
        <v>2</v>
      </c>
      <c r="E47" s="1">
        <v>2</v>
      </c>
      <c r="F47" s="1">
        <f>SUMIF(Scores!$E$2:$E$354, 'Next Gen'!$A47, INDEX(Scores!$H$2:$N398, 0, MATCH($B47, Scores!$H$1:$N$1, 0)))</f>
        <v>2</v>
      </c>
      <c r="G47" s="1" t="str">
        <f>INDEX(Scores!$B$2:$B$354, MATCH('Next Gen'!$A47, Scores!$E$2:$E$354, 0))</f>
        <v>high</v>
      </c>
      <c r="H47" s="4">
        <f>INDEX(Scores!$D$2:$D$354, MATCH('Next Gen'!$A47, Scores!$E$2:$E$354, 0))</f>
        <v>45779</v>
      </c>
    </row>
    <row r="48" spans="1:8">
      <c r="A48" s="1">
        <v>90</v>
      </c>
      <c r="B48" s="1" t="s">
        <v>4</v>
      </c>
      <c r="C48" s="1">
        <v>9</v>
      </c>
      <c r="D48" s="1">
        <v>7</v>
      </c>
      <c r="E48" s="1">
        <v>2</v>
      </c>
      <c r="F48" s="1">
        <f>SUMIF(Scores!$E$2:$E$354, 'Next Gen'!$A48, INDEX(Scores!$H$2:$N399, 0, MATCH($B48, Scores!$H$1:$N$1, 0)))</f>
        <v>2</v>
      </c>
      <c r="G48" s="1" t="str">
        <f>INDEX(Scores!$B$2:$B$354, MATCH('Next Gen'!$A48, Scores!$E$2:$E$354, 0))</f>
        <v>mid</v>
      </c>
      <c r="H48" s="4">
        <f>INDEX(Scores!$D$2:$D$354, MATCH('Next Gen'!$A48, Scores!$E$2:$E$354, 0))</f>
        <v>45782</v>
      </c>
    </row>
    <row r="49" spans="1:8">
      <c r="A49" s="1">
        <v>90</v>
      </c>
      <c r="B49" s="1" t="s">
        <v>5</v>
      </c>
      <c r="C49" s="1">
        <v>9</v>
      </c>
      <c r="D49" s="1">
        <v>3</v>
      </c>
      <c r="E49" s="1">
        <v>1</v>
      </c>
      <c r="F49" s="1">
        <f>SUMIF(Scores!$E$2:$E$354, 'Next Gen'!$A49, INDEX(Scores!$H$2:$N400, 0, MATCH($B49, Scores!$H$1:$N$1, 0)))</f>
        <v>1</v>
      </c>
      <c r="G49" s="1" t="str">
        <f>INDEX(Scores!$B$2:$B$354, MATCH('Next Gen'!$A49, Scores!$E$2:$E$354, 0))</f>
        <v>mid</v>
      </c>
      <c r="H49" s="4">
        <f>INDEX(Scores!$D$2:$D$354, MATCH('Next Gen'!$A49, Scores!$E$2:$E$354, 0))</f>
        <v>45782</v>
      </c>
    </row>
    <row r="50" spans="1:8">
      <c r="A50" s="1">
        <v>91</v>
      </c>
      <c r="B50" s="1" t="s">
        <v>4</v>
      </c>
      <c r="C50" s="1">
        <v>9</v>
      </c>
      <c r="D50" s="1">
        <v>6</v>
      </c>
      <c r="E50" s="1">
        <v>3</v>
      </c>
      <c r="F50" s="1">
        <f>SUMIF(Scores!$E$2:$E$354, 'Next Gen'!$A50, INDEX(Scores!$H$2:$N401, 0, MATCH($B50, Scores!$H$1:$N$1, 0)))</f>
        <v>7</v>
      </c>
      <c r="G50" s="1" t="str">
        <f>INDEX(Scores!$B$2:$B$354, MATCH('Next Gen'!$A50, Scores!$E$2:$E$354, 0))</f>
        <v>mid</v>
      </c>
      <c r="H50" s="4">
        <f>INDEX(Scores!$D$2:$D$354, MATCH('Next Gen'!$A50, Scores!$E$2:$E$354, 0))</f>
        <v>45782</v>
      </c>
    </row>
    <row r="51" spans="1:8">
      <c r="A51" s="1">
        <v>91</v>
      </c>
      <c r="B51" s="1" t="s">
        <v>5</v>
      </c>
      <c r="C51" s="1">
        <v>9</v>
      </c>
      <c r="D51" s="1">
        <v>6</v>
      </c>
      <c r="E51" s="1">
        <v>6</v>
      </c>
      <c r="F51" s="1">
        <f>SUMIF(Scores!$E$2:$E$354, 'Next Gen'!$A51, INDEX(Scores!$H$2:$N402, 0, MATCH($B51, Scores!$H$1:$N$1, 0)))</f>
        <v>11</v>
      </c>
      <c r="G51" s="1" t="str">
        <f>INDEX(Scores!$B$2:$B$354, MATCH('Next Gen'!$A51, Scores!$E$2:$E$354, 0))</f>
        <v>mid</v>
      </c>
      <c r="H51" s="4">
        <f>INDEX(Scores!$D$2:$D$354, MATCH('Next Gen'!$A51, Scores!$E$2:$E$354, 0))</f>
        <v>45782</v>
      </c>
    </row>
    <row r="52" spans="1:8">
      <c r="A52" s="1">
        <v>92</v>
      </c>
      <c r="B52" s="1" t="s">
        <v>4</v>
      </c>
      <c r="C52" s="1">
        <v>9</v>
      </c>
      <c r="D52" s="1">
        <v>7</v>
      </c>
      <c r="E52" s="1">
        <v>4</v>
      </c>
      <c r="F52" s="1">
        <f>SUMIF(Scores!$E$2:$E$354, 'Next Gen'!$A52, INDEX(Scores!$H$2:$N403, 0, MATCH($B52, Scores!$H$1:$N$1, 0)))</f>
        <v>7</v>
      </c>
      <c r="G52" s="1" t="str">
        <f>INDEX(Scores!$B$2:$B$354, MATCH('Next Gen'!$A52, Scores!$E$2:$E$354, 0))</f>
        <v>mid</v>
      </c>
      <c r="H52" s="4">
        <f>INDEX(Scores!$D$2:$D$354, MATCH('Next Gen'!$A52, Scores!$E$2:$E$354, 0))</f>
        <v>45783</v>
      </c>
    </row>
    <row r="53" spans="1:8">
      <c r="A53" s="1">
        <v>92</v>
      </c>
      <c r="B53" s="1" t="s">
        <v>5</v>
      </c>
      <c r="C53" s="1">
        <v>9</v>
      </c>
      <c r="D53" s="1">
        <v>3</v>
      </c>
      <c r="E53" s="1">
        <v>1</v>
      </c>
      <c r="F53" s="1">
        <f>SUMIF(Scores!$E$2:$E$354, 'Next Gen'!$A53, INDEX(Scores!$H$2:$N404, 0, MATCH($B53, Scores!$H$1:$N$1, 0)))</f>
        <v>3</v>
      </c>
      <c r="G53" s="1" t="str">
        <f>INDEX(Scores!$B$2:$B$354, MATCH('Next Gen'!$A53, Scores!$E$2:$E$354, 0))</f>
        <v>mid</v>
      </c>
      <c r="H53" s="4">
        <f>INDEX(Scores!$D$2:$D$354, MATCH('Next Gen'!$A53, Scores!$E$2:$E$354, 0))</f>
        <v>45783</v>
      </c>
    </row>
    <row r="54" spans="1:8">
      <c r="A54" s="1">
        <v>93</v>
      </c>
      <c r="B54" s="1" t="s">
        <v>4</v>
      </c>
      <c r="C54" s="1">
        <v>9</v>
      </c>
      <c r="D54" s="1">
        <v>8</v>
      </c>
      <c r="E54" s="1">
        <v>7</v>
      </c>
      <c r="F54" s="1">
        <f>SUMIF(Scores!$E$2:$E$354, 'Next Gen'!$A54, INDEX(Scores!$H$2:$N405, 0, MATCH($B54, Scores!$H$1:$N$1, 0)))</f>
        <v>14</v>
      </c>
      <c r="G54" s="1" t="str">
        <f>INDEX(Scores!$B$2:$B$354, MATCH('Next Gen'!$A54, Scores!$E$2:$E$354, 0))</f>
        <v>mid</v>
      </c>
      <c r="H54" s="4">
        <f>INDEX(Scores!$D$2:$D$354, MATCH('Next Gen'!$A54, Scores!$E$2:$E$354, 0))</f>
        <v>45784</v>
      </c>
    </row>
    <row r="55" spans="1:8">
      <c r="A55" s="1">
        <v>93</v>
      </c>
      <c r="B55" s="1" t="s">
        <v>5</v>
      </c>
      <c r="C55" s="1">
        <v>9</v>
      </c>
      <c r="D55" s="1">
        <v>2</v>
      </c>
      <c r="E55" s="1">
        <v>1</v>
      </c>
      <c r="F55" s="1">
        <f>SUMIF(Scores!$E$2:$E$354, 'Next Gen'!$A55, INDEX(Scores!$H$2:$N406, 0, MATCH($B55, Scores!$H$1:$N$1, 0)))</f>
        <v>1</v>
      </c>
      <c r="G55" s="1" t="str">
        <f>INDEX(Scores!$B$2:$B$354, MATCH('Next Gen'!$A55, Scores!$E$2:$E$354, 0))</f>
        <v>mid</v>
      </c>
      <c r="H55" s="4">
        <f>INDEX(Scores!$D$2:$D$354, MATCH('Next Gen'!$A55, Scores!$E$2:$E$354, 0))</f>
        <v>45784</v>
      </c>
    </row>
    <row r="56" spans="1:8">
      <c r="A56" s="1">
        <v>94</v>
      </c>
      <c r="B56" s="1" t="s">
        <v>4</v>
      </c>
      <c r="C56" s="1">
        <v>9</v>
      </c>
      <c r="D56" s="1">
        <v>8</v>
      </c>
      <c r="E56" s="1">
        <v>4</v>
      </c>
      <c r="F56" s="1">
        <f>SUMIF(Scores!$E$2:$E$354, 'Next Gen'!$A56, INDEX(Scores!$H$2:$N407, 0, MATCH($B56, Scores!$H$1:$N$1, 0)))</f>
        <v>7</v>
      </c>
      <c r="G56" s="1" t="str">
        <f>INDEX(Scores!$B$2:$B$354, MATCH('Next Gen'!$A56, Scores!$E$2:$E$354, 0))</f>
        <v>high</v>
      </c>
      <c r="H56" s="4">
        <f>INDEX(Scores!$D$2:$D$354, MATCH('Next Gen'!$A56, Scores!$E$2:$E$354, 0))</f>
        <v>45784</v>
      </c>
    </row>
    <row r="57" spans="1:8">
      <c r="A57" s="1">
        <v>94</v>
      </c>
      <c r="B57" s="1" t="s">
        <v>5</v>
      </c>
      <c r="C57" s="1">
        <v>9</v>
      </c>
      <c r="D57" s="1">
        <v>6</v>
      </c>
      <c r="E57" s="1">
        <v>5</v>
      </c>
      <c r="F57" s="1">
        <f>SUMIF(Scores!$E$2:$E$354, 'Next Gen'!$A57, INDEX(Scores!$H$2:$N408, 0, MATCH($B57, Scores!$H$1:$N$1, 0)))</f>
        <v>8</v>
      </c>
      <c r="G57" s="1" t="str">
        <f>INDEX(Scores!$B$2:$B$354, MATCH('Next Gen'!$A57, Scores!$E$2:$E$354, 0))</f>
        <v>high</v>
      </c>
      <c r="H57" s="4">
        <f>INDEX(Scores!$D$2:$D$354, MATCH('Next Gen'!$A57, Scores!$E$2:$E$354, 0))</f>
        <v>45784</v>
      </c>
    </row>
    <row r="58" spans="1:8">
      <c r="A58" s="1">
        <v>95</v>
      </c>
      <c r="B58" s="1" t="s">
        <v>4</v>
      </c>
      <c r="C58" s="1">
        <v>9</v>
      </c>
      <c r="D58" s="1">
        <v>8</v>
      </c>
      <c r="E58" s="1">
        <v>1</v>
      </c>
      <c r="F58" s="1">
        <f>SUMIF(Scores!$E$2:$E$354, 'Next Gen'!$A58, INDEX(Scores!$H$2:$N409, 0, MATCH($B58, Scores!$H$1:$N$1, 0)))</f>
        <v>2</v>
      </c>
      <c r="G58" s="1" t="str">
        <f>INDEX(Scores!$B$2:$B$354, MATCH('Next Gen'!$A58, Scores!$E$2:$E$354, 0))</f>
        <v>low</v>
      </c>
      <c r="H58" s="4">
        <f>INDEX(Scores!$D$2:$D$354, MATCH('Next Gen'!$A58, Scores!$E$2:$E$354, 0))</f>
        <v>45784</v>
      </c>
    </row>
    <row r="59" spans="1:8">
      <c r="A59" s="1">
        <v>95</v>
      </c>
      <c r="B59" s="1" t="s">
        <v>5</v>
      </c>
      <c r="C59" s="1">
        <v>9</v>
      </c>
      <c r="D59" s="1">
        <v>7</v>
      </c>
      <c r="E59" s="1">
        <v>1</v>
      </c>
      <c r="F59" s="1">
        <f>SUMIF(Scores!$E$2:$E$354, 'Next Gen'!$A59, INDEX(Scores!$H$2:$N410, 0, MATCH($B59, Scores!$H$1:$N$1, 0)))</f>
        <v>1</v>
      </c>
      <c r="G59" s="1" t="str">
        <f>INDEX(Scores!$B$2:$B$354, MATCH('Next Gen'!$A59, Scores!$E$2:$E$354, 0))</f>
        <v>low</v>
      </c>
      <c r="H59" s="4">
        <f>INDEX(Scores!$D$2:$D$354, MATCH('Next Gen'!$A59, Scores!$E$2:$E$354, 0))</f>
        <v>45784</v>
      </c>
    </row>
    <row r="60" spans="1:8">
      <c r="A60" s="1">
        <v>96</v>
      </c>
      <c r="B60" s="1" t="s">
        <v>4</v>
      </c>
      <c r="C60" s="1">
        <v>9</v>
      </c>
      <c r="D60" s="1">
        <v>9</v>
      </c>
      <c r="E60" s="1">
        <v>3</v>
      </c>
      <c r="F60" s="1">
        <f>SUMIF(Scores!$E$2:$E$354, 'Next Gen'!$A60, INDEX(Scores!$H$2:$N411, 0, MATCH($B60, Scores!$H$1:$N$1, 0)))</f>
        <v>5</v>
      </c>
      <c r="G60" s="1" t="str">
        <f>INDEX(Scores!$B$2:$B$354, MATCH('Next Gen'!$A60, Scores!$E$2:$E$354, 0))</f>
        <v>mid</v>
      </c>
      <c r="H60" s="4">
        <f>INDEX(Scores!$D$2:$D$354, MATCH('Next Gen'!$A60, Scores!$E$2:$E$354, 0))</f>
        <v>45790</v>
      </c>
    </row>
    <row r="61" spans="1:8">
      <c r="A61" s="1">
        <v>96</v>
      </c>
      <c r="B61" s="1" t="s">
        <v>5</v>
      </c>
      <c r="C61" s="1">
        <v>9</v>
      </c>
      <c r="D61" s="1">
        <v>6</v>
      </c>
      <c r="E61" s="1">
        <v>2</v>
      </c>
      <c r="F61" s="1">
        <f>SUMIF(Scores!$E$2:$E$354, 'Next Gen'!$A61, INDEX(Scores!$H$2:$N412, 0, MATCH($B61, Scores!$H$1:$N$1, 0)))</f>
        <v>3</v>
      </c>
      <c r="G61" s="1" t="str">
        <f>INDEX(Scores!$B$2:$B$354, MATCH('Next Gen'!$A61, Scores!$E$2:$E$354, 0))</f>
        <v>mid</v>
      </c>
      <c r="H61" s="4">
        <f>INDEX(Scores!$D$2:$D$354, MATCH('Next Gen'!$A61, Scores!$E$2:$E$354, 0))</f>
        <v>45790</v>
      </c>
    </row>
    <row r="62" spans="1:8">
      <c r="A62" s="1">
        <v>98</v>
      </c>
      <c r="B62" s="1" t="s">
        <v>4</v>
      </c>
      <c r="C62" s="1">
        <v>9</v>
      </c>
      <c r="D62" s="1">
        <v>9</v>
      </c>
      <c r="E62" s="1">
        <v>4</v>
      </c>
      <c r="F62" s="1">
        <f>SUMIF(Scores!$E$2:$E$354, 'Next Gen'!$A62, INDEX(Scores!$H$2:$N413, 0, MATCH($B62, Scores!$H$1:$N$1, 0)))</f>
        <v>11</v>
      </c>
      <c r="G62" s="1" t="str">
        <f>INDEX(Scores!$B$2:$B$354, MATCH('Next Gen'!$A62, Scores!$E$2:$E$354, 0))</f>
        <v>mid</v>
      </c>
      <c r="H62" s="4">
        <f>INDEX(Scores!$D$2:$D$354, MATCH('Next Gen'!$A62, Scores!$E$2:$E$354, 0))</f>
        <v>45791</v>
      </c>
    </row>
    <row r="63" spans="1:8">
      <c r="A63" s="1">
        <v>98</v>
      </c>
      <c r="B63" s="1" t="s">
        <v>5</v>
      </c>
      <c r="C63" s="1">
        <v>9</v>
      </c>
      <c r="D63" s="1">
        <v>9</v>
      </c>
      <c r="E63" s="1">
        <v>2</v>
      </c>
      <c r="F63" s="1">
        <f>SUMIF(Scores!$E$2:$E$354, 'Next Gen'!$A63, INDEX(Scores!$H$2:$N414, 0, MATCH($B63, Scores!$H$1:$N$1, 0)))</f>
        <v>2</v>
      </c>
      <c r="G63" s="1" t="str">
        <f>INDEX(Scores!$B$2:$B$354, MATCH('Next Gen'!$A63, Scores!$E$2:$E$354, 0))</f>
        <v>mid</v>
      </c>
      <c r="H63" s="4">
        <f>INDEX(Scores!$D$2:$D$354, MATCH('Next Gen'!$A63, Scores!$E$2:$E$354, 0))</f>
        <v>45791</v>
      </c>
    </row>
    <row r="64" spans="1:8">
      <c r="A64" s="1">
        <v>98</v>
      </c>
      <c r="B64" s="1" t="s">
        <v>6</v>
      </c>
      <c r="C64" s="1">
        <v>9</v>
      </c>
      <c r="D64" s="1">
        <v>4</v>
      </c>
      <c r="E64" s="1">
        <v>1</v>
      </c>
      <c r="F64" s="1">
        <f>SUMIF(Scores!$E$2:$E$354, 'Next Gen'!$A64, INDEX(Scores!$H$2:$N415, 0, MATCH($B64, Scores!$H$1:$N$1, 0)))</f>
        <v>3</v>
      </c>
      <c r="G64" s="1" t="str">
        <f>INDEX(Scores!$B$2:$B$354, MATCH('Next Gen'!$A64, Scores!$E$2:$E$354, 0))</f>
        <v>mid</v>
      </c>
      <c r="H64" s="4">
        <f>INDEX(Scores!$D$2:$D$354, MATCH('Next Gen'!$A64, Scores!$E$2:$E$354, 0))</f>
        <v>45791</v>
      </c>
    </row>
    <row r="65" spans="1:8">
      <c r="A65" s="1">
        <v>99</v>
      </c>
      <c r="B65" s="1" t="s">
        <v>4</v>
      </c>
      <c r="C65" s="1">
        <v>9</v>
      </c>
      <c r="D65" s="1">
        <v>9</v>
      </c>
      <c r="E65" s="1">
        <v>1</v>
      </c>
      <c r="F65" s="1">
        <f>SUMIF(Scores!$E$2:$E$354, 'Next Gen'!$A65, INDEX(Scores!$H$2:$N416, 0, MATCH($B65, Scores!$H$1:$N$1, 0)))</f>
        <v>3</v>
      </c>
      <c r="G65" s="1" t="str">
        <f>INDEX(Scores!$B$2:$B$354, MATCH('Next Gen'!$A65, Scores!$E$2:$E$354, 0))</f>
        <v>mid</v>
      </c>
      <c r="H65" s="4">
        <f>INDEX(Scores!$D$2:$D$354, MATCH('Next Gen'!$A65, Scores!$E$2:$E$354, 0))</f>
        <v>45791</v>
      </c>
    </row>
    <row r="66" spans="1:8">
      <c r="A66" s="1">
        <v>99</v>
      </c>
      <c r="B66" s="1" t="s">
        <v>5</v>
      </c>
      <c r="C66" s="1">
        <v>9</v>
      </c>
      <c r="D66" s="1">
        <v>9</v>
      </c>
      <c r="E66" s="1">
        <v>4</v>
      </c>
      <c r="F66" s="1">
        <f>SUMIF(Scores!$E$2:$E$354, 'Next Gen'!$A66, INDEX(Scores!$H$2:$N417, 0, MATCH($B66, Scores!$H$1:$N$1, 0)))</f>
        <v>7</v>
      </c>
      <c r="G66" s="1" t="str">
        <f>INDEX(Scores!$B$2:$B$354, MATCH('Next Gen'!$A66, Scores!$E$2:$E$354, 0))</f>
        <v>mid</v>
      </c>
      <c r="H66" s="4">
        <f>INDEX(Scores!$D$2:$D$354, MATCH('Next Gen'!$A66, Scores!$E$2:$E$354, 0))</f>
        <v>45791</v>
      </c>
    </row>
    <row r="67" spans="1:8">
      <c r="A67" s="1">
        <v>99</v>
      </c>
      <c r="B67" s="1" t="s">
        <v>6</v>
      </c>
      <c r="C67" s="1">
        <v>9</v>
      </c>
      <c r="D67" s="1">
        <v>4</v>
      </c>
      <c r="E67" s="1">
        <v>4</v>
      </c>
      <c r="F67" s="1">
        <f>SUMIF(Scores!$E$2:$E$354, 'Next Gen'!$A67, INDEX(Scores!$H$2:$N418, 0, MATCH($B67, Scores!$H$1:$N$1, 0)))</f>
        <v>9</v>
      </c>
      <c r="G67" s="1" t="str">
        <f>INDEX(Scores!$B$2:$B$354, MATCH('Next Gen'!$A67, Scores!$E$2:$E$354, 0))</f>
        <v>mid</v>
      </c>
      <c r="H67" s="4">
        <f>INDEX(Scores!$D$2:$D$354, MATCH('Next Gen'!$A67, Scores!$E$2:$E$354, 0))</f>
        <v>45791</v>
      </c>
    </row>
    <row r="68" spans="1:8">
      <c r="A68" s="1">
        <v>99</v>
      </c>
      <c r="B68" s="1" t="s">
        <v>7</v>
      </c>
      <c r="C68" s="1">
        <v>9</v>
      </c>
      <c r="D68" s="1">
        <v>2</v>
      </c>
      <c r="E68" s="1">
        <v>2</v>
      </c>
      <c r="F68" s="1">
        <f>SUMIF(Scores!$E$2:$E$354, 'Next Gen'!$A68, INDEX(Scores!$H$2:$N419, 0, MATCH($B68, Scores!$H$1:$N$1, 0)))</f>
        <v>5</v>
      </c>
      <c r="G68" s="1" t="str">
        <f>INDEX(Scores!$B$2:$B$354, MATCH('Next Gen'!$A68, Scores!$E$2:$E$354, 0))</f>
        <v>mid</v>
      </c>
      <c r="H68" s="4">
        <f>INDEX(Scores!$D$2:$D$354, MATCH('Next Gen'!$A68, Scores!$E$2:$E$354, 0))</f>
        <v>45791</v>
      </c>
    </row>
    <row r="69" spans="1:8">
      <c r="A69" s="1">
        <v>100</v>
      </c>
      <c r="B69" s="1" t="s">
        <v>4</v>
      </c>
      <c r="C69" s="1">
        <v>9</v>
      </c>
      <c r="D69" s="1">
        <v>9</v>
      </c>
      <c r="E69" s="1">
        <v>4</v>
      </c>
      <c r="F69" s="1">
        <f>SUMIF(Scores!$E$2:$E$354, 'Next Gen'!$A69, INDEX(Scores!$H$2:$N420, 0, MATCH($B69, Scores!$H$1:$N$1, 0)))</f>
        <v>9</v>
      </c>
      <c r="G69" s="1" t="str">
        <f>INDEX(Scores!$B$2:$B$354, MATCH('Next Gen'!$A69, Scores!$E$2:$E$354, 0))</f>
        <v>high</v>
      </c>
      <c r="H69" s="4">
        <f>INDEX(Scores!$D$2:$D$354, MATCH('Next Gen'!$A69, Scores!$E$2:$E$354, 0))</f>
        <v>45791</v>
      </c>
    </row>
    <row r="70" spans="1:8">
      <c r="A70" s="1">
        <v>100</v>
      </c>
      <c r="B70" s="1" t="s">
        <v>5</v>
      </c>
      <c r="C70" s="1">
        <v>9</v>
      </c>
      <c r="D70" s="1">
        <v>8</v>
      </c>
      <c r="E70" s="1">
        <v>4</v>
      </c>
      <c r="F70" s="1">
        <f>SUMIF(Scores!$E$2:$E$354, 'Next Gen'!$A70, INDEX(Scores!$H$2:$N421, 0, MATCH($B70, Scores!$H$1:$N$1, 0)))</f>
        <v>7</v>
      </c>
      <c r="G70" s="1" t="str">
        <f>INDEX(Scores!$B$2:$B$354, MATCH('Next Gen'!$A70, Scores!$E$2:$E$354, 0))</f>
        <v>high</v>
      </c>
      <c r="H70" s="4">
        <f>INDEX(Scores!$D$2:$D$354, MATCH('Next Gen'!$A70, Scores!$E$2:$E$354, 0))</f>
        <v>45791</v>
      </c>
    </row>
    <row r="71" spans="1:8">
      <c r="A71" s="1">
        <v>101</v>
      </c>
      <c r="B71" s="1" t="s">
        <v>5</v>
      </c>
      <c r="C71" s="1">
        <v>9</v>
      </c>
      <c r="D71" s="1">
        <v>7</v>
      </c>
      <c r="E71" s="1">
        <v>5</v>
      </c>
      <c r="F71" s="1">
        <f>SUMIF(Scores!$E$2:$E$354, 'Next Gen'!$A71, INDEX(Scores!$H$2:$N422, 0, MATCH($B71, Scores!$H$1:$N$1, 0)))</f>
        <v>9</v>
      </c>
      <c r="G71" s="1" t="str">
        <f>INDEX(Scores!$B$2:$B$354, MATCH('Next Gen'!$A71, Scores!$E$2:$E$354, 0))</f>
        <v>mid</v>
      </c>
      <c r="H71" s="4">
        <f>INDEX(Scores!$D$2:$D$354, MATCH('Next Gen'!$A71, Scores!$E$2:$E$354, 0))</f>
        <v>45797</v>
      </c>
    </row>
    <row r="72" spans="1:8">
      <c r="A72" s="1">
        <v>101</v>
      </c>
      <c r="B72" s="1" t="s">
        <v>6</v>
      </c>
      <c r="C72" s="1">
        <v>9</v>
      </c>
      <c r="D72" s="1">
        <v>7</v>
      </c>
      <c r="E72" s="1">
        <v>2</v>
      </c>
      <c r="F72" s="1">
        <f>SUMIF(Scores!$E$2:$E$354, 'Next Gen'!$A72, INDEX(Scores!$H$2:$N423, 0, MATCH($B72, Scores!$H$1:$N$1, 0)))</f>
        <v>6</v>
      </c>
      <c r="G72" s="1" t="str">
        <f>INDEX(Scores!$B$2:$B$354, MATCH('Next Gen'!$A72, Scores!$E$2:$E$354, 0))</f>
        <v>mid</v>
      </c>
      <c r="H72" s="4">
        <f>INDEX(Scores!$D$2:$D$354, MATCH('Next Gen'!$A72, Scores!$E$2:$E$354, 0))</f>
        <v>45797</v>
      </c>
    </row>
    <row r="73" spans="1:8">
      <c r="A73" s="1">
        <v>102</v>
      </c>
      <c r="B73" s="1" t="s">
        <v>5</v>
      </c>
      <c r="C73" s="1">
        <v>9</v>
      </c>
      <c r="D73" s="1">
        <v>8</v>
      </c>
      <c r="E73" s="1">
        <v>5</v>
      </c>
      <c r="F73" s="1">
        <f>SUMIF(Scores!$E$2:$E$354, 'Next Gen'!$A73, INDEX(Scores!$H$2:$N424, 0, MATCH($B73, Scores!$H$1:$N$1, 0)))</f>
        <v>8</v>
      </c>
      <c r="G73" s="1" t="str">
        <f>INDEX(Scores!$B$2:$B$354, MATCH('Next Gen'!$A73, Scores!$E$2:$E$354, 0))</f>
        <v>mid</v>
      </c>
      <c r="H73" s="4">
        <f>INDEX(Scores!$D$2:$D$354, MATCH('Next Gen'!$A73, Scores!$E$2:$E$354, 0))</f>
        <v>45797</v>
      </c>
    </row>
    <row r="74" spans="1:8">
      <c r="A74" s="1">
        <v>102</v>
      </c>
      <c r="B74" s="1" t="s">
        <v>7</v>
      </c>
      <c r="C74" s="1">
        <v>9</v>
      </c>
      <c r="D74" s="1">
        <v>2</v>
      </c>
      <c r="E74" s="1">
        <v>1</v>
      </c>
      <c r="F74" s="1">
        <f>SUMIF(Scores!$E$2:$E$354, 'Next Gen'!$A74, INDEX(Scores!$H$2:$N425, 0, MATCH($B74, Scores!$H$1:$N$1, 0)))</f>
        <v>1</v>
      </c>
      <c r="G74" s="1" t="str">
        <f>INDEX(Scores!$B$2:$B$354, MATCH('Next Gen'!$A74, Scores!$E$2:$E$354, 0))</f>
        <v>mid</v>
      </c>
      <c r="H74" s="4">
        <f>INDEX(Scores!$D$2:$D$354, MATCH('Next Gen'!$A74, Scores!$E$2:$E$354, 0))</f>
        <v>45797</v>
      </c>
    </row>
    <row r="75" spans="1:8">
      <c r="A75" s="1">
        <v>103</v>
      </c>
      <c r="B75" s="1" t="s">
        <v>5</v>
      </c>
      <c r="C75" s="1">
        <v>9</v>
      </c>
      <c r="D75" s="1">
        <v>9</v>
      </c>
      <c r="E75" s="1">
        <v>7</v>
      </c>
      <c r="F75" s="1">
        <f>SUMIF(Scores!$E$2:$E$354, 'Next Gen'!$A75, INDEX(Scores!$H$2:$N424, 0, MATCH($B75, Scores!$H$1:$N$1, 0)))</f>
        <v>12</v>
      </c>
      <c r="G75" s="1" t="str">
        <f>INDEX(Scores!$B$2:$B$354, MATCH('Next Gen'!$A75, Scores!$E$2:$E$354, 0))</f>
        <v>mid</v>
      </c>
      <c r="H75" s="4">
        <f>INDEX(Scores!$D$2:$D$354, MATCH('Next Gen'!$A75, Scores!$E$2:$E$354, 0))</f>
        <v>45798</v>
      </c>
    </row>
    <row r="76" spans="1:8">
      <c r="A76" s="1">
        <v>103</v>
      </c>
      <c r="B76" s="1" t="s">
        <v>6</v>
      </c>
      <c r="C76" s="1">
        <v>9</v>
      </c>
      <c r="D76" s="1">
        <v>3</v>
      </c>
      <c r="E76" s="1">
        <v>3</v>
      </c>
      <c r="F76" s="1">
        <f>SUMIF(Scores!$E$2:$E$354, 'Next Gen'!$A76, INDEX(Scores!$H$2:$N425, 0, MATCH($B76, Scores!$H$1:$N$1, 0)))</f>
        <v>5</v>
      </c>
      <c r="G76" s="1" t="str">
        <f>INDEX(Scores!$B$2:$B$354, MATCH('Next Gen'!$A76, Scores!$E$2:$E$354, 0))</f>
        <v>mid</v>
      </c>
      <c r="H76" s="4">
        <f>INDEX(Scores!$D$2:$D$354, MATCH('Next Gen'!$A76, Scores!$E$2:$E$354, 0))</f>
        <v>45798</v>
      </c>
    </row>
    <row r="77" spans="1:8">
      <c r="A77" s="1">
        <v>104</v>
      </c>
      <c r="B77" s="1" t="s">
        <v>5</v>
      </c>
      <c r="C77" s="1">
        <v>9</v>
      </c>
      <c r="D77" s="1">
        <v>6</v>
      </c>
      <c r="E77" s="1">
        <v>2</v>
      </c>
      <c r="F77" s="1">
        <f>SUMIF(Scores!$E$2:$E$354, 'Next Gen'!$A77, INDEX(Scores!$H$2:$N$354, 0, MATCH($B77, Scores!$H$1:$N$1, 0)))</f>
        <v>4</v>
      </c>
      <c r="G77" s="1" t="str">
        <f>INDEX(Scores!$B$2:$B$354, MATCH('Next Gen'!$A77, Scores!$E$2:$E$354, 0))</f>
        <v>mid</v>
      </c>
      <c r="H77" s="4">
        <f>INDEX(Scores!$D$2:$D$354, MATCH('Next Gen'!$A77, Scores!$E$2:$E$354, 0))</f>
        <v>45799</v>
      </c>
    </row>
    <row r="78" spans="1:8">
      <c r="A78" s="1">
        <v>104</v>
      </c>
      <c r="B78" s="1" t="s">
        <v>6</v>
      </c>
      <c r="C78" s="1">
        <v>9</v>
      </c>
      <c r="D78" s="1">
        <v>7</v>
      </c>
      <c r="E78" s="1">
        <v>1</v>
      </c>
      <c r="F78" s="1">
        <f>SUMIF(Scores!$E$2:$E$354, 'Next Gen'!$A78, INDEX(Scores!$H$2:$N$354, 0, MATCH($B78, Scores!$H$1:$N$1, 0)))</f>
        <v>1</v>
      </c>
      <c r="G78" s="1" t="str">
        <f>INDEX(Scores!$B$2:$B$354, MATCH('Next Gen'!$A78, Scores!$E$2:$E$354, 0))</f>
        <v>mid</v>
      </c>
      <c r="H78" s="4">
        <f>INDEX(Scores!$D$2:$D$354, MATCH('Next Gen'!$A78, Scores!$E$2:$E$354, 0))</f>
        <v>45799</v>
      </c>
    </row>
    <row r="79" spans="1:8">
      <c r="A79" s="1">
        <v>105</v>
      </c>
      <c r="B79" s="1" t="s">
        <v>5</v>
      </c>
      <c r="C79" s="1">
        <v>9</v>
      </c>
      <c r="D79" s="1">
        <v>8</v>
      </c>
      <c r="E79" s="1">
        <v>3</v>
      </c>
      <c r="F79" s="1">
        <f>SUMIF(Scores!$E$2:$E$354, 'Next Gen'!$A79, INDEX(Scores!$H$2:$N$354, 0, MATCH($B79, Scores!$H$1:$N$1, 0)))</f>
        <v>3</v>
      </c>
      <c r="G79" s="1" t="str">
        <f>INDEX(Scores!$B$2:$B$354, MATCH('Next Gen'!$A79, Scores!$E$2:$E$354, 0))</f>
        <v>mid</v>
      </c>
      <c r="H79" s="4">
        <f>INDEX(Scores!$D$2:$D$354, MATCH('Next Gen'!$A79, Scores!$E$2:$E$354, 0))</f>
        <v>45811</v>
      </c>
    </row>
    <row r="80" spans="1:8">
      <c r="A80" s="1">
        <v>105</v>
      </c>
      <c r="B80" s="1" t="s">
        <v>6</v>
      </c>
      <c r="C80" s="1">
        <v>9</v>
      </c>
      <c r="D80" s="1">
        <v>3</v>
      </c>
      <c r="E80" s="1">
        <v>1</v>
      </c>
      <c r="F80" s="1">
        <f>SUMIF(Scores!$E$2:$E$354, 'Next Gen'!$A80, INDEX(Scores!$H$2:$N$354, 0, MATCH($B80, Scores!$H$1:$N$1, 0)))</f>
        <v>1</v>
      </c>
      <c r="G80" s="1" t="str">
        <f>INDEX(Scores!$B$2:$B$354, MATCH('Next Gen'!$A80, Scores!$E$2:$E$354, 0))</f>
        <v>mid</v>
      </c>
      <c r="H80" s="4">
        <f>INDEX(Scores!$D$2:$D$354, MATCH('Next Gen'!$A80, Scores!$E$2:$E$354, 0))</f>
        <v>45811</v>
      </c>
    </row>
    <row r="81" spans="1:8">
      <c r="A81" s="1">
        <v>106</v>
      </c>
      <c r="B81" s="1" t="s">
        <v>5</v>
      </c>
      <c r="C81" s="1">
        <v>9</v>
      </c>
      <c r="D81" s="1">
        <v>7</v>
      </c>
      <c r="E81" s="1">
        <v>2</v>
      </c>
      <c r="F81" s="1">
        <f>SUMIF(Scores!$E$2:$E$354, 'Next Gen'!$A81, INDEX(Scores!$H$2:$N$354, 0, MATCH($B81, Scores!$H$1:$N$1, 0)))</f>
        <v>3</v>
      </c>
      <c r="G81" s="1" t="str">
        <f>INDEX(Scores!$B$2:$B$354, MATCH('Next Gen'!$A81, Scores!$E$2:$E$354, 0))</f>
        <v>mid</v>
      </c>
      <c r="H81" s="4">
        <f>INDEX(Scores!$D$2:$D$354, MATCH('Next Gen'!$A81, Scores!$E$2:$E$354, 0))</f>
        <v>45811</v>
      </c>
    </row>
    <row r="82" spans="1:8">
      <c r="A82" s="1">
        <v>106</v>
      </c>
      <c r="B82" s="1" t="s">
        <v>6</v>
      </c>
      <c r="C82" s="1">
        <v>9</v>
      </c>
      <c r="D82" s="1">
        <v>5</v>
      </c>
      <c r="E82" s="1">
        <v>2</v>
      </c>
      <c r="F82" s="1">
        <f>SUMIF(Scores!$E$2:$E$354, 'Next Gen'!$A82, INDEX(Scores!$H$2:$N$354, 0, MATCH($B82, Scores!$H$1:$N$1, 0)))</f>
        <v>2</v>
      </c>
      <c r="G82" s="1" t="str">
        <f>INDEX(Scores!$B$2:$B$354, MATCH('Next Gen'!$A82, Scores!$E$2:$E$354, 0))</f>
        <v>mid</v>
      </c>
      <c r="H82" s="4">
        <f>INDEX(Scores!$D$2:$D$354, MATCH('Next Gen'!$A82, Scores!$E$2:$E$354, 0))</f>
        <v>45811</v>
      </c>
    </row>
    <row r="83" spans="1:8">
      <c r="A83" s="1">
        <v>107</v>
      </c>
      <c r="B83" s="1" t="s">
        <v>5</v>
      </c>
      <c r="C83" s="1">
        <v>9</v>
      </c>
      <c r="D83" s="1">
        <v>7</v>
      </c>
      <c r="E83" s="1">
        <v>4</v>
      </c>
      <c r="F83" s="1">
        <f>SUMIF(Scores!$E$2:$E$354, 'Next Gen'!$A83, INDEX(Scores!$H$2:$N$354, 0, MATCH($B83, Scores!$H$1:$N$1, 0)))</f>
        <v>5</v>
      </c>
      <c r="G83" s="1" t="str">
        <f>INDEX(Scores!$B$2:$B$354, MATCH('Next Gen'!$A83, Scores!$E$2:$E$354, 0))</f>
        <v>mid</v>
      </c>
      <c r="H83" s="4">
        <f>INDEX(Scores!$D$2:$D$354, MATCH('Next Gen'!$A83, Scores!$E$2:$E$354, 0))</f>
        <v>45818</v>
      </c>
    </row>
    <row r="84" spans="1:8">
      <c r="A84" s="1">
        <v>107</v>
      </c>
      <c r="B84" s="1" t="s">
        <v>4</v>
      </c>
      <c r="C84" s="1">
        <v>9</v>
      </c>
      <c r="D84" s="1">
        <v>8</v>
      </c>
      <c r="E84" s="1">
        <v>3</v>
      </c>
      <c r="F84" s="1">
        <f>SUMIF(Scores!$E$2:$E$354, 'Next Gen'!$A84, INDEX(Scores!$H$2:$N$354, 0, MATCH($B84, Scores!$H$1:$N$1, 0)))</f>
        <v>6</v>
      </c>
      <c r="G84" s="1" t="str">
        <f>INDEX(Scores!$B$2:$B$354, MATCH('Next Gen'!$A84, Scores!$E$2:$E$354, 0))</f>
        <v>mid</v>
      </c>
      <c r="H84" s="4">
        <f>INDEX(Scores!$D$2:$D$354, MATCH('Next Gen'!$A84, Scores!$E$2:$E$354, 0))</f>
        <v>45818</v>
      </c>
    </row>
    <row r="85" spans="1:8">
      <c r="A85" s="1">
        <v>108</v>
      </c>
      <c r="B85" s="1" t="s">
        <v>5</v>
      </c>
      <c r="C85" s="1">
        <v>9</v>
      </c>
      <c r="D85" s="1">
        <v>7</v>
      </c>
      <c r="E85" s="1">
        <v>4</v>
      </c>
      <c r="F85" s="1">
        <f>SUMIF(Scores!$E$2:$E$354, 'Next Gen'!$A85, INDEX(Scores!$H$2:$N$354, 0, MATCH($B85, Scores!$H$1:$N$1, 0)))</f>
        <v>6</v>
      </c>
      <c r="G85" s="1" t="str">
        <f>INDEX(Scores!$B$2:$B$354, MATCH('Next Gen'!$A85, Scores!$E$2:$E$354, 0))</f>
        <v>mid</v>
      </c>
      <c r="H85" s="4">
        <f>INDEX(Scores!$D$2:$D$354, MATCH('Next Gen'!$A85, Scores!$E$2:$E$354, 0))</f>
        <v>45819</v>
      </c>
    </row>
    <row r="86" spans="1:8">
      <c r="A86" s="1">
        <v>108</v>
      </c>
      <c r="B86" s="1" t="s">
        <v>4</v>
      </c>
      <c r="C86" s="1">
        <v>9</v>
      </c>
      <c r="D86" s="1">
        <v>9</v>
      </c>
      <c r="E86" s="1">
        <v>4</v>
      </c>
      <c r="F86" s="1">
        <f>SUMIF(Scores!$E$2:$E$354, 'Next Gen'!$A86, INDEX(Scores!$H$2:$N$354, 0, MATCH($B86, Scores!$H$1:$N$1, 0)))</f>
        <v>8</v>
      </c>
      <c r="G86" s="1" t="str">
        <f>INDEX(Scores!$B$2:$B$354, MATCH('Next Gen'!$A86, Scores!$E$2:$E$354, 0))</f>
        <v>mid</v>
      </c>
      <c r="H86" s="4">
        <f>INDEX(Scores!$D$2:$D$354, MATCH('Next Gen'!$A86, Scores!$E$2:$E$354, 0))</f>
        <v>45819</v>
      </c>
    </row>
    <row r="87" spans="1:8">
      <c r="A87" s="1">
        <v>109</v>
      </c>
      <c r="B87" s="1" t="s">
        <v>5</v>
      </c>
      <c r="C87" s="1">
        <v>9</v>
      </c>
      <c r="D87" s="1">
        <v>7</v>
      </c>
      <c r="E87" s="1">
        <v>3</v>
      </c>
      <c r="F87" s="1">
        <f>SUMIF(Scores!$E$2:$E$354, 'Next Gen'!$A87, INDEX(Scores!$H$2:$N$354, 0, MATCH($B87, Scores!$H$1:$N$1, 0)))</f>
        <v>8</v>
      </c>
      <c r="G87" s="1" t="str">
        <f>INDEX(Scores!$B$2:$B$354, MATCH('Next Gen'!$A87, Scores!$E$2:$E$354, 0))</f>
        <v>mid</v>
      </c>
      <c r="H87" s="4">
        <f>INDEX(Scores!$D$2:$D$354, MATCH('Next Gen'!$A87, Scores!$E$2:$E$354, 0))</f>
        <v>45820</v>
      </c>
    </row>
    <row r="88" spans="1:8">
      <c r="A88" s="1">
        <v>109</v>
      </c>
      <c r="B88" s="1" t="s">
        <v>4</v>
      </c>
      <c r="C88" s="1">
        <v>9</v>
      </c>
      <c r="D88" s="1">
        <v>9</v>
      </c>
      <c r="E88" s="1">
        <v>4</v>
      </c>
      <c r="F88" s="1">
        <f>SUMIF(Scores!$E$2:$E$354, 'Next Gen'!$A88, INDEX(Scores!$H$2:$N$354, 0, MATCH($B88, Scores!$H$1:$N$1, 0)))</f>
        <v>5</v>
      </c>
      <c r="G88" s="1" t="str">
        <f>INDEX(Scores!$B$2:$B$354, MATCH('Next Gen'!$A88, Scores!$E$2:$E$354, 0))</f>
        <v>mid</v>
      </c>
      <c r="H88" s="4">
        <f>INDEX(Scores!$D$2:$D$354, MATCH('Next Gen'!$A88, Scores!$E$2:$E$354, 0))</f>
        <v>45820</v>
      </c>
    </row>
    <row r="89" spans="1:8">
      <c r="A89" s="1">
        <v>110</v>
      </c>
      <c r="B89" s="1" t="s">
        <v>5</v>
      </c>
      <c r="C89" s="1">
        <v>9</v>
      </c>
      <c r="D89" s="1">
        <v>8</v>
      </c>
      <c r="E89" s="1">
        <v>1</v>
      </c>
      <c r="F89" s="1">
        <f>SUMIF(Scores!$E$2:$E$354, 'Next Gen'!$A89, INDEX(Scores!$H$2:$N$354, 0, MATCH($B89, Scores!$H$1:$N$1, 0)))</f>
        <v>3</v>
      </c>
      <c r="G89" s="1" t="str">
        <f>INDEX(Scores!$B$2:$B$354, MATCH('Next Gen'!$A89, Scores!$E$2:$E$354, 0))</f>
        <v>mid</v>
      </c>
      <c r="H89" s="4">
        <f>INDEX(Scores!$D$2:$D$354, MATCH('Next Gen'!$A89, Scores!$E$2:$E$354, 0))</f>
        <v>45821</v>
      </c>
    </row>
    <row r="90" spans="1:8">
      <c r="A90" s="1">
        <v>110</v>
      </c>
      <c r="B90" s="1" t="s">
        <v>4</v>
      </c>
      <c r="C90" s="1">
        <v>9</v>
      </c>
      <c r="D90" s="1">
        <v>7</v>
      </c>
      <c r="E90" s="1">
        <v>3</v>
      </c>
      <c r="F90" s="1">
        <f>SUMIF(Scores!$E$2:$E$354, 'Next Gen'!$A90, INDEX(Scores!$H$2:$N$354, 0, MATCH($B90, Scores!$H$1:$N$1, 0)))</f>
        <v>5</v>
      </c>
      <c r="G90" s="1" t="str">
        <f>INDEX(Scores!$B$2:$B$354, MATCH('Next Gen'!$A90, Scores!$E$2:$E$354, 0))</f>
        <v>mid</v>
      </c>
      <c r="H90" s="4">
        <f>INDEX(Scores!$D$2:$D$354, MATCH('Next Gen'!$A90, Scores!$E$2:$E$354, 0))</f>
        <v>45821</v>
      </c>
    </row>
    <row r="91" spans="1:8">
      <c r="A91" s="1">
        <v>111</v>
      </c>
      <c r="B91" s="1" t="s">
        <v>5</v>
      </c>
      <c r="C91" s="1">
        <v>9</v>
      </c>
      <c r="D91" s="1">
        <v>8</v>
      </c>
      <c r="E91" s="1">
        <v>2</v>
      </c>
      <c r="F91" s="1">
        <f>SUMIF(Scores!$E$2:$E$354, 'Next Gen'!$A91, INDEX(Scores!$H$2:$N$354, 0, MATCH($B91, Scores!$H$1:$N$1, 0)))</f>
        <v>4</v>
      </c>
      <c r="G91" s="1" t="str">
        <f>INDEX(Scores!$B$2:$B$354, MATCH('Next Gen'!$A91, Scores!$E$2:$E$354, 0))</f>
        <v>mid</v>
      </c>
      <c r="H91" s="4">
        <f>INDEX(Scores!$D$2:$D$354, MATCH('Next Gen'!$A91, Scores!$E$2:$E$354, 0))</f>
        <v>45824</v>
      </c>
    </row>
    <row r="92" spans="1:8">
      <c r="A92" s="1">
        <v>111</v>
      </c>
      <c r="B92" s="1" t="s">
        <v>4</v>
      </c>
      <c r="C92" s="1">
        <v>9</v>
      </c>
      <c r="D92" s="1">
        <v>8</v>
      </c>
      <c r="E92" s="1">
        <v>4</v>
      </c>
      <c r="F92" s="1">
        <f>SUMIF(Scores!$E$2:$E$354, 'Next Gen'!$A92, INDEX(Scores!$H$2:$N$354, 0, MATCH($B92, Scores!$H$1:$N$1, 0)))</f>
        <v>7</v>
      </c>
      <c r="G92" s="1" t="str">
        <f>INDEX(Scores!$B$2:$B$354, MATCH('Next Gen'!$A92, Scores!$E$2:$E$354, 0))</f>
        <v>mid</v>
      </c>
      <c r="H92" s="4">
        <f>INDEX(Scores!$D$2:$D$354, MATCH('Next Gen'!$A92, Scores!$E$2:$E$354, 0))</f>
        <v>45824</v>
      </c>
    </row>
    <row r="93" spans="1:8">
      <c r="A93" s="1">
        <v>112</v>
      </c>
      <c r="B93" s="1" t="s">
        <v>5</v>
      </c>
      <c r="C93" s="1">
        <v>9</v>
      </c>
      <c r="D93" s="1">
        <v>8</v>
      </c>
      <c r="E93" s="1">
        <v>1</v>
      </c>
      <c r="F93" s="1">
        <f>SUMIF(Scores!$E$2:$E$354, 'Next Gen'!$A93, INDEX(Scores!$H$2:$N$354, 0, MATCH($B93, Scores!$H$1:$N$1, 0)))</f>
        <v>1</v>
      </c>
      <c r="G93" s="1" t="str">
        <f>INDEX(Scores!$B$2:$B$354, MATCH('Next Gen'!$A93, Scores!$E$2:$E$354, 0))</f>
        <v>mid</v>
      </c>
      <c r="H93" s="4">
        <f>INDEX(Scores!$D$2:$D$354, MATCH('Next Gen'!$A93, Scores!$E$2:$E$354, 0))</f>
        <v>45824</v>
      </c>
    </row>
    <row r="94" spans="1:8">
      <c r="A94" s="1">
        <v>112</v>
      </c>
      <c r="B94" s="1" t="s">
        <v>4</v>
      </c>
      <c r="C94" s="1">
        <v>9</v>
      </c>
      <c r="D94" s="1">
        <v>9</v>
      </c>
      <c r="E94" s="1">
        <v>2</v>
      </c>
      <c r="F94" s="1">
        <f>SUMIF(Scores!$E$2:$E$354, 'Next Gen'!$A94, INDEX(Scores!$H$2:$N$354, 0, MATCH($B94, Scores!$H$1:$N$1, 0)))</f>
        <v>3</v>
      </c>
      <c r="G94" s="1" t="str">
        <f>INDEX(Scores!$B$2:$B$354, MATCH('Next Gen'!$A94, Scores!$E$2:$E$354, 0))</f>
        <v>mid</v>
      </c>
      <c r="H94" s="4">
        <f>INDEX(Scores!$D$2:$D$354, MATCH('Next Gen'!$A94, Scores!$E$2:$E$354, 0))</f>
        <v>45824</v>
      </c>
    </row>
    <row r="95" spans="1:8">
      <c r="A95" s="1">
        <v>112</v>
      </c>
      <c r="B95" s="1" t="s">
        <v>6</v>
      </c>
      <c r="C95" s="1">
        <v>9</v>
      </c>
      <c r="D95" s="1">
        <v>6</v>
      </c>
      <c r="E95" s="1">
        <v>3</v>
      </c>
      <c r="F95" s="1">
        <f>SUMIF(Scores!$E$2:$E$354, 'Next Gen'!$A95, INDEX(Scores!$H$2:$N$354, 0, MATCH($B95, Scores!$H$1:$N$1, 0)))</f>
        <v>4</v>
      </c>
      <c r="G95" s="1" t="str">
        <f>INDEX(Scores!$B$2:$B$354, MATCH('Next Gen'!$A95, Scores!$E$2:$E$354, 0))</f>
        <v>mid</v>
      </c>
      <c r="H95" s="4">
        <f>INDEX(Scores!$D$2:$D$354, MATCH('Next Gen'!$A95, Scores!$E$2:$E$354, 0))</f>
        <v>45824</v>
      </c>
    </row>
    <row r="96" spans="1:8">
      <c r="A96" s="1">
        <v>112</v>
      </c>
      <c r="B96" s="1" t="s">
        <v>7</v>
      </c>
      <c r="C96" s="1">
        <v>9</v>
      </c>
      <c r="D96" s="1">
        <v>3</v>
      </c>
      <c r="E96" s="1">
        <v>2</v>
      </c>
      <c r="F96" s="1">
        <f>SUMIF(Scores!$E$2:$E$354, 'Next Gen'!$A96, INDEX(Scores!$H$2:$N$354, 0, MATCH($B96, Scores!$H$1:$N$1, 0)))</f>
        <v>6</v>
      </c>
      <c r="G96" s="1" t="str">
        <f>INDEX(Scores!$B$2:$B$354, MATCH('Next Gen'!$A96, Scores!$E$2:$E$354, 0))</f>
        <v>mid</v>
      </c>
      <c r="H96" s="4">
        <f>INDEX(Scores!$D$2:$D$354, MATCH('Next Gen'!$A96, Scores!$E$2:$E$354, 0))</f>
        <v>45824</v>
      </c>
    </row>
    <row r="97" spans="1:8">
      <c r="A97" s="1">
        <v>113</v>
      </c>
      <c r="B97" s="1" t="s">
        <v>5</v>
      </c>
      <c r="C97" s="1">
        <v>9</v>
      </c>
      <c r="D97" s="1">
        <v>9</v>
      </c>
      <c r="E97" s="1">
        <v>3</v>
      </c>
      <c r="F97" s="1">
        <f>SUMIF(Scores!$E$2:$E$354, 'Next Gen'!$A97, INDEX(Scores!$H$2:$N$354, 0, MATCH($B97, Scores!$H$1:$N$1, 0)))</f>
        <v>7</v>
      </c>
      <c r="G97" s="1" t="str">
        <f>INDEX(Scores!$B$2:$B$354, MATCH('Next Gen'!$A97, Scores!$E$2:$E$354, 0))</f>
        <v>mid</v>
      </c>
      <c r="H97" s="4">
        <f>INDEX(Scores!$D$2:$D$354, MATCH('Next Gen'!$A97, Scores!$E$2:$E$354, 0))</f>
        <v>45825</v>
      </c>
    </row>
    <row r="98" spans="1:8">
      <c r="A98" s="1">
        <v>113</v>
      </c>
      <c r="B98" s="1" t="s">
        <v>4</v>
      </c>
      <c r="C98" s="1">
        <v>9</v>
      </c>
      <c r="D98" s="1">
        <v>9</v>
      </c>
      <c r="E98" s="1">
        <v>7</v>
      </c>
      <c r="F98" s="1">
        <f>SUMIF(Scores!$E$2:$E$354, 'Next Gen'!$A98, INDEX(Scores!$H$2:$N$354, 0, MATCH($B98, Scores!$H$1:$N$1, 0)))</f>
        <v>12</v>
      </c>
      <c r="G98" s="1" t="str">
        <f>INDEX(Scores!$B$2:$B$354, MATCH('Next Gen'!$A98, Scores!$E$2:$E$354, 0))</f>
        <v>mid</v>
      </c>
      <c r="H98" s="4">
        <f>INDEX(Scores!$D$2:$D$354, MATCH('Next Gen'!$A98, Scores!$E$2:$E$354, 0))</f>
        <v>45825</v>
      </c>
    </row>
    <row r="99" spans="1:8">
      <c r="A99" s="1">
        <v>114</v>
      </c>
      <c r="B99" s="1" t="s">
        <v>5</v>
      </c>
      <c r="C99" s="1">
        <v>9</v>
      </c>
      <c r="D99" s="1">
        <v>7</v>
      </c>
      <c r="E99" s="1">
        <v>4</v>
      </c>
      <c r="F99" s="1">
        <f>SUMIF(Scores!$E$2:$E$354, 'Next Gen'!$A99, INDEX(Scores!$H$2:$N$354, 0, MATCH($B99, Scores!$H$1:$N$1, 0)))</f>
        <v>11</v>
      </c>
      <c r="G99" s="1" t="str">
        <f>INDEX(Scores!$B$2:$B$354, MATCH('Next Gen'!$A99, Scores!$E$2:$E$354, 0))</f>
        <v>mid</v>
      </c>
      <c r="H99" s="4">
        <f>INDEX(Scores!$D$2:$D$354, MATCH('Next Gen'!$A99, Scores!$E$2:$E$354, 0))</f>
        <v>45825</v>
      </c>
    </row>
    <row r="100" spans="1:8">
      <c r="A100" s="1">
        <v>114</v>
      </c>
      <c r="B100" s="1" t="s">
        <v>4</v>
      </c>
      <c r="C100" s="1">
        <v>9</v>
      </c>
      <c r="D100" s="1">
        <v>8</v>
      </c>
      <c r="E100" s="1">
        <v>0</v>
      </c>
      <c r="F100" s="1">
        <f>SUMIF(Scores!$E$2:$E$354, 'Next Gen'!$A100, INDEX(Scores!$H$2:$N$354, 0, MATCH($B100, Scores!$H$1:$N$1, 0)))</f>
        <v>0</v>
      </c>
      <c r="G100" s="1" t="str">
        <f>INDEX(Scores!$B$2:$B$354, MATCH('Next Gen'!$A100, Scores!$E$2:$E$354, 0))</f>
        <v>mid</v>
      </c>
      <c r="H100" s="4">
        <f>INDEX(Scores!$D$2:$D$354, MATCH('Next Gen'!$A100, Scores!$E$2:$E$354, 0))</f>
        <v>45825</v>
      </c>
    </row>
    <row r="101" spans="1:8">
      <c r="A101" s="1">
        <v>114</v>
      </c>
      <c r="B101" s="1" t="s">
        <v>6</v>
      </c>
      <c r="C101" s="1">
        <v>9</v>
      </c>
      <c r="D101" s="1">
        <v>4</v>
      </c>
      <c r="E101" s="1">
        <v>1</v>
      </c>
      <c r="F101" s="1">
        <f>SUMIF(Scores!$E$2:$E$354, 'Next Gen'!$A101, INDEX(Scores!$H$2:$N$354, 0, MATCH($B101, Scores!$H$1:$N$1, 0)))</f>
        <v>1</v>
      </c>
      <c r="G101" s="1" t="str">
        <f>INDEX(Scores!$B$2:$B$354, MATCH('Next Gen'!$A101, Scores!$E$2:$E$354, 0))</f>
        <v>mid</v>
      </c>
      <c r="H101" s="4">
        <f>INDEX(Scores!$D$2:$D$354, MATCH('Next Gen'!$A101, Scores!$E$2:$E$354, 0))</f>
        <v>45825</v>
      </c>
    </row>
    <row r="102" spans="1:8">
      <c r="A102" s="1">
        <v>115</v>
      </c>
      <c r="B102" s="1" t="s">
        <v>5</v>
      </c>
      <c r="C102" s="1">
        <v>9</v>
      </c>
      <c r="D102" s="1">
        <v>8</v>
      </c>
      <c r="E102" s="1">
        <v>5</v>
      </c>
      <c r="F102" s="1">
        <f>SUMIF(Scores!$E$2:$E$354, 'Next Gen'!$A102, INDEX(Scores!$H$2:$N$354, 0, MATCH($B102, Scores!$H$1:$N$1, 0)))</f>
        <v>10</v>
      </c>
      <c r="G102" s="1" t="str">
        <f>INDEX(Scores!$B$2:$B$354, MATCH('Next Gen'!$A102, Scores!$E$2:$E$354, 0))</f>
        <v>high</v>
      </c>
      <c r="H102" s="4">
        <f>INDEX(Scores!$D$2:$D$354, MATCH('Next Gen'!$A102, Scores!$E$2:$E$354, 0))</f>
        <v>45825</v>
      </c>
    </row>
    <row r="103" spans="1:8">
      <c r="A103" s="1">
        <v>115</v>
      </c>
      <c r="B103" s="1" t="s">
        <v>4</v>
      </c>
      <c r="C103" s="1">
        <v>9</v>
      </c>
      <c r="D103" s="1">
        <v>8</v>
      </c>
      <c r="E103" s="1">
        <v>5</v>
      </c>
      <c r="F103" s="1">
        <f>SUMIF(Scores!$E$2:$E$354, 'Next Gen'!$A103, INDEX(Scores!$H$2:$N$354, 0, MATCH($B103, Scores!$H$1:$N$1, 0)))</f>
        <v>14</v>
      </c>
      <c r="G103" s="1" t="str">
        <f>INDEX(Scores!$B$2:$B$354, MATCH('Next Gen'!$A103, Scores!$E$2:$E$354, 0))</f>
        <v>high</v>
      </c>
      <c r="H103" s="4">
        <f>INDEX(Scores!$D$2:$D$354, MATCH('Next Gen'!$A103, Scores!$E$2:$E$354, 0))</f>
        <v>45825</v>
      </c>
    </row>
    <row r="104" spans="1:8">
      <c r="A104" s="1">
        <v>115</v>
      </c>
      <c r="B104" s="1" t="s">
        <v>6</v>
      </c>
      <c r="C104" s="1">
        <v>9</v>
      </c>
      <c r="D104" s="1">
        <v>6</v>
      </c>
      <c r="E104" s="1">
        <v>2</v>
      </c>
      <c r="F104" s="1">
        <f>SUMIF(Scores!$E$2:$E$354, 'Next Gen'!$A104, INDEX(Scores!$H$2:$N$354, 0, MATCH($B104, Scores!$H$1:$N$1, 0)))</f>
        <v>2</v>
      </c>
      <c r="G104" s="1" t="str">
        <f>INDEX(Scores!$B$2:$B$354, MATCH('Next Gen'!$A104, Scores!$E$2:$E$354, 0))</f>
        <v>high</v>
      </c>
      <c r="H104" s="4">
        <f>INDEX(Scores!$D$2:$D$354, MATCH('Next Gen'!$A104, Scores!$E$2:$E$354, 0))</f>
        <v>45825</v>
      </c>
    </row>
  </sheetData>
  <sortState xmlns:xlrd2="http://schemas.microsoft.com/office/spreadsheetml/2017/richdata2" ref="A2:E13">
    <sortCondition ref="A2:A13"/>
  </sortState>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E F A A B Q S w M E F A A A C A g A T Y L R W o R F M a C l A A A A 9 g A A A B I A A A B D b 2 5 m a W c v U G F j a 2 F n Z S 5 4 b W y F j 0 s O g j A Y h K 9 C u q c P J M G Q n 7 J w K 4 k J 0 b h t a o V G K I Y W y 9 1 c e C S v I E Z R d y 5 n 5 p t k 5 n 6 9 Q T 6 2 T X B R v d W d y R D D F A X K y O 6 g T Z W h w R 3 D J c o 5 b I Q 8 i U o F E 2 x s O l q d o d q 5 c 0 q I 9 x 7 7 B e 7 6 i k S U M r I v 1 q W s V S t C b a w T R i r 0 a R 3 + t x C H 3 W s M j z C L Y 8 y S B F M g s w m F N l 8 g m v Y + 0 x 8 T V k P j h l 5 x Z c J t C W S W Q N 4 f + A N Q S w M E F A A A C A g A T Y L R W h K N T Q W + A g A A Z Q c A A B M A A A B G b 3 J t d W x h c y 9 T Z W N 0 a W 9 u M S 5 t n V R N b + I w E L 0 j 9 T 9 Y 6 S V I K a h S t Z d q D 1 3 6 u f 1 c o K 1 W q F o N y Z R Y O D a y H R Y W 8 d 9 3 Y g f S k n D p C e e N P f M e f s 8 G Y 8 u V Z A P / e 3 x 6 0 D p o m R Q 0 J u w w 6 C k 5 R 2 2 Z V e w K M j Q B + 8 4 E 2 h Z j A 5 X r G O n z Y h G j 6 L w q P R 0 r N Q 0 v u c A O H b M o r Q m D 7 r N B b b o x C B y b K Z c S d f c c z d S q W b f P Y + x e c m 0 s + 4 1 A O N C k H w p 0 4 p b m T I J Y G m 6 6 9 7 B 4 5 y g S d s R c o b M Q Z h G 0 I y Z z I S J m d Y 7 t i D g d B g 8 w 5 x N w g o 4 L r p 7 l a n R j M a P P Y B A r T S o i d s t l 4 o A U 0 Q Z v 6 9 E 5 W H j z T Z 6 0 y p Q l / S l C Q u y L R k M Y k 6 6 y c u 3 x c G d e x E b l h j M h B i Q Z t K G j B b 2 3 k l 8 v B T m h z r E S e S a Z X c 6 w 6 j 7 U I M 2 7 0 l n P V Y d U L G b U 6 E R s t Q q o j 0 B a F i 2 Y x Y V d E x y k y C e p r c F j M P W 9 p H g L J r R 2 Y H H L B N 5 I + + 2 k U z B w 6 K O m w b U G v e J S 6 5 t / K p P m U M d / 5 Z B o X s f P Q d L l N u z n I P 8 1 7 L 9 F K Z d 1 + A W 1 k j x u G O x 4 H l 3 z p E G Z J 7 u n 6 B n v K X r a + 0 4 6 7 n u K T s C e 2 k b F P r o 9 9 u p C V L u M e 9 A T L u s n h s r C z p + 7 L s 3 Y x 0 z N y V d j A X L K t P r 7 w e k D F P Q g 9 A k L m 1 0 b M Y Q 4 Z V J Z d s e N 7 d y Y i 2 x m l 6 H 7 8 J 3 v w c Y p l 5 M i f C b s I 2 U v 6 V w W Q X 4 B k Z O 3 / 7 Q L h o H P 8 b r d 3 u W l r F X Z D j F f v A N j H 8 J G C R E 7 P t m m T S m D J e 2 a O J 8 y E z Y P L J h t M l b F a p O k T X g 2 e d k m Z B u K K g a V 8 S u r V + b e 2 r k y 8 O Z + n u W M z 1 3 y a w r K 0 q N N U V c 6 d v R + S Q K Z J j i z V v N x 7 s v u r o L t 1 U j a 3 U D I F y o q d e 7 u 1 f r U + U n A 0 k 9 c l V O i 8 o U O t h 6 9 0 i q f U Z f P J n B o W K f z 1 U v 7 w K R M D P M 8 S p c 7 U w / y L B w 5 m F 5 z n 7 7 C t w U h W m R j 1 M S 6 x W W d 9 + l / U E s D B B Q A A A g I A E 2 C 0 V o P y u m r p A A A A O k A A A A T A A A A W 0 N v b n R l b n R f V H l w Z X N d L n h t b G 2 O S w 7 C M A x E r x J 5 n 7 q w Q A g 1 Z Q H c g A t E w f 2 I 5 q P G R e F s L D g S V y B t d 4 i l Z + Z 5 5 v N 6 V 8 d k B / G g M f b e K d g U J Q h y x t 9 6 1 y q Y u J F 7 O N b V 9 R k o i h x 1 U U H H H A 6 I 0 X R k d S x 8 I J e d x o 9 W c z 7 H F o M 2 d 9 0 S b s t y h 8 Y 7 J s e S 5 x 9 Q V 2 d q 9 D S w u K Q s r 7 U Z B 3 F a c 3 O V A q b E u M j 4 l 7 A / e R 3 C 0 B v N 2 c Q k b Z R 2 I X E Z X n 8 B U E s B A h Q D F A A A C A g A T Y L R W o R F M a C l A A A A 9 g A A A B I A A A A A A A A A A A A A A K S B A A A A A E N v b m Z p Z y 9 Q Y W N r Y W d l L n h t b F B L A Q I U A x Q A A A g I A E 2 C 0 V o S j U 0 F v g I A A G U H A A A T A A A A A A A A A A A A A A C k g d U A A A B G b 3 J t d W x h c y 9 T Z W N 0 a W 9 u M S 5 t U E s B A h Q D F A A A C A g A T Y L R W g / K 6 a u k A A A A 6 Q A A A B M A A A A A A A A A A A A A A K S B x A M A A F t D b 2 5 0 Z W 5 0 X 1 R 5 c G V z X S 5 4 b W x Q S w U G A A A A A A M A A w D C A A A A m 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B I A A A A A A A D u E 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D b 2 5 2 Z X J 0 J T I w d G 8 l M j B H Y W 1 l c z 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h O T Q x Z D M 0 L T k 0 O G I t N D A 5 M S 0 5 N z c 5 L T c 3 Z D M z N D U 0 O W U 3 N C I g L z 4 8 R W 5 0 c n k g V H l w Z T 0 i Q n V m Z m V y T m V 4 d F J l Z n J l c 2 g i I F Z h b H V l P S J s M S I g L z 4 8 R W 5 0 c n k g V H l w Z T 0 i U m V z d W x 0 V H l w Z S I g V m F s d W U 9 I n N U Y W J s Z S I g L z 4 8 R W 5 0 c n k g V H l w Z T 0 i T m F t Z V V w Z G F 0 Z W R B Z n R l c k Z p b G w i I F Z h b H V l P S J s M C I g L z 4 8 R W 5 0 c n k g V H l w Z T 0 i R m l s b F R h c m d l d C I g V m F s d W U 9 I n N D b 2 5 2 Z X J 0 X 3 R v X 0 d h b W V z 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0 N v b n Z l c n Q g d G 8 g R 2 F t Z X M v Q X V 0 b 1 J l b W 9 2 Z W R D b 2 x 1 b W 5 z M S 5 7 Y W 5 n b G U s M H 0 m c X V v d D s s J n F 1 b 3 Q 7 U 2 V j d G l v b j E v Q 2 9 u d m V y d C B 0 b y B H Y W 1 l c y 9 B d X R v U m V t b 3 Z l Z E N v b H V t b n M x L n t o Z W l n a H Q s M X 0 m c X V v d D s s J n F 1 b 3 Q 7 U 2 V j d G l v b j E v Q 2 9 u d m V y d C B 0 b y B H Y W 1 l c y 9 B d X R v U m V t b 3 Z l Z E N v b H V t b n M x L n t i 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X S w m c X V v d D t D b 2 x 1 b W 5 D b 3 V u d C Z x d W 9 0 O z o 4 L C Z x d W 9 0 O 0 t l e U N v b H V t b k 5 h b W V z J n F 1 b 3 Q 7 O l t d L C Z x d W 9 0 O 0 N v b H V t b k l k Z W 5 0 a X R p Z X M m c X V v d D s 6 W y Z x d W 9 0 O 1 N l Y 3 R p b 2 4 x L 0 N v b n Z l c n Q g d G 8 g R 2 F t Z X M v Q X V 0 b 1 J l b W 9 2 Z W R D b 2 x 1 b W 5 z M S 5 7 Y W 5 n b G U s M H 0 m c X V v d D s s J n F 1 b 3 Q 7 U 2 V j d G l v b j E v Q 2 9 u d m V y d C B 0 b y B H Y W 1 l c y 9 B d X R v U m V t b 3 Z l Z E N v b H V t b n M x L n t o Z W l n a H Q s M X 0 m c X V v d D s s J n F 1 b 3 Q 7 U 2 V j d G l v b j E v Q 2 9 u d m V y d C B 0 b y B H Y W 1 l c y 9 B d X R v U m V t b 3 Z l Z E N v b H V t b n M x L n t i 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X S w m c X V v d D t S Z W x h d G l v b n N o a X B J b m Z v J n F 1 b 3 Q 7 O l t d f S I g L z 4 8 R W 5 0 c n k g V H l w Z T 0 i R m l s b F N 0 Y X R 1 c y I g V m F s d W U 9 I n N D b 2 1 w b G V 0 Z S I g L z 4 8 R W 5 0 c n k g V H l w Z T 0 i R m l s b E N v b H V t b k 5 h b W V z I i B W Y W x 1 Z T 0 i c 1 s m c X V v d D t h b m d s Z S Z x d W 9 0 O y w m c X V v d D t o Z W l n a H Q m c X V v d D s s J n F 1 b 3 Q 7 Y m F z Z S Z x d W 9 0 O y w m c X V v d D t E Y X R l J n F 1 b 3 Q 7 L C Z x d W 9 0 O 0 d h b W U m c X V v d D s s J n F 1 b 3 Q 7 T 3 J k Z X I m c X V v d D s s J n F 1 b 3 Q 7 U G x h e W V y J n F 1 b 3 Q 7 L C Z x d W 9 0 O 1 R v d G F s I F N j b 3 J l J n F 1 b 3 Q 7 X S I g L z 4 8 R W 5 0 c n k g V H l w Z T 0 i R m l s b E N v b H V t b l R 5 c G V z I i B W Y W x 1 Z T 0 i c 0 J n W U d D U U 1 H Q m d V P S I g L z 4 8 R W 5 0 c n k g V H l w Z T 0 i R m l s b E x h c 3 R V c G R h d G V k I i B W Y W x 1 Z T 0 i Z D I w M j U t M D Y t M T d U M j E 6 M T g 6 M j Y u M T A 5 N T U 3 M F o i I C 8 + P E V u d H J 5 I F R 5 c G U 9 I k Z p b G x F c n J v c k N v d W 5 0 I i B W Y W x 1 Z T 0 i b D A i I C 8 + P E V u d H J 5 I F R 5 c G U 9 I k Z p b G x F c n J v c k N v Z G U i I F Z h b H V l P S J z V W 5 r b m 9 3 b i I g L z 4 8 R W 5 0 c n k g V H l w Z T 0 i R m l s b E N v d W 5 0 I i B W Y W x 1 Z T 0 i b D I 3 M S I g L z 4 8 R W 5 0 c n k g V H l w Z T 0 i Q W R k Z W R U b 0 R h d G F N b 2 R l b C I g V m F s d W U 9 I m w w 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w v S X R l b X M + P C 9 M b 2 N h b F B h Y 2 t h Z 2 V N Z X R h Z G F 0 Y U Z p b G U + F g A A A F B L B Q Y A A A A A A A A A A A A A A A A A A A A A A A B k A A A A 7 U 9 V 2 u D W 9 v G k k L F N E U n d f s k g L u 1 / h l d x c B U w x I U w g 9 O 4 N Y / Z 1 j z A K E x 8 3 v 0 C R w T H Y P T m Q H v j 9 Z r + c s R / 7 5 z M w q x z 9 Q t h 4 G B u O U T c C h x u 4 y n E T O 1 H I R E S H T 7 K 9 6 O Z 9 U L r 2 p c C R A = = < / 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Scores</vt:lpstr>
      <vt:lpstr>Games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2025-06-17T21:25:15Z</dcterms:modified>
</cp:coreProperties>
</file>